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15"/>
  </bookViews>
  <sheets>
    <sheet name="Sheet1" sheetId="1" r:id="rId1"/>
  </sheets>
  <definedNames>
    <definedName name="_xlnm._FilterDatabase" localSheetId="0" hidden="1">Sheet1!$A$1:$Z$317</definedName>
    <definedName name="_xlnm.Print_Titles" localSheetId="0">Sheet1!$4:$6</definedName>
    <definedName name="_xlnm.Print_Area" localSheetId="0">Sheet1!$1:$317</definedName>
  </definedNames>
  <calcPr calcId="144525"/>
</workbook>
</file>

<file path=xl/sharedStrings.xml><?xml version="1.0" encoding="utf-8"?>
<sst xmlns="http://schemas.openxmlformats.org/spreadsheetml/2006/main" count="2755" uniqueCount="992">
  <si>
    <t>附件</t>
  </si>
  <si>
    <t>花都区2018年政府投资项目计划表</t>
  </si>
  <si>
    <t xml:space="preserve">                  单位：万元</t>
  </si>
  <si>
    <t>序号</t>
  </si>
  <si>
    <t>项目名称</t>
  </si>
  <si>
    <t>建设性质（新开工、续建、竣工、前期）</t>
  </si>
  <si>
    <t>建设规模</t>
  </si>
  <si>
    <t>建设起止年限</t>
  </si>
  <si>
    <t>计划总投资</t>
  </si>
  <si>
    <t>资金来源</t>
  </si>
  <si>
    <t>至2017年底累计完成投资</t>
  </si>
  <si>
    <t>至2017年底区财政累计支付</t>
  </si>
  <si>
    <t>2018年计划</t>
  </si>
  <si>
    <t>2018年度需区财政实际支付</t>
  </si>
  <si>
    <t>2018年主要建设内容</t>
  </si>
  <si>
    <t>牵头区领导</t>
  </si>
  <si>
    <t>项目牵头   单位</t>
  </si>
  <si>
    <t>责任人及    联系电话</t>
  </si>
  <si>
    <t>联系人及     联系电话</t>
  </si>
  <si>
    <t>备注</t>
  </si>
  <si>
    <t>投资</t>
  </si>
  <si>
    <t>其中</t>
  </si>
  <si>
    <t>市投资</t>
  </si>
  <si>
    <t>区投资</t>
  </si>
  <si>
    <t>镇（街）或区属园区自筹</t>
  </si>
  <si>
    <t>企业自筹</t>
  </si>
  <si>
    <t>其他</t>
  </si>
  <si>
    <t>总计（含42个已完工，2018年需财政支付项目，共296个）</t>
  </si>
  <si>
    <t>合计（254个）</t>
  </si>
  <si>
    <t>一、国际空铁枢纽（107个）</t>
  </si>
  <si>
    <t>（一）重大交通基础设施（7个）</t>
  </si>
  <si>
    <t>广州北站综合交通枢纽项目</t>
  </si>
  <si>
    <t>续建</t>
  </si>
  <si>
    <t>建设广州北站综合站房工程、广州北站综合交通枢纽配套基础设施一期和二期工程、农新路高架桥工程（云山桥-广清高速新华站立交）、云山路东侧高架桥工程、滨湖路（雅瑶桥-新街大道）工程、工业大道（新街大道-荔红南路）拓宽改造工程、广州北站综合交通枢纽开发建设项目（首期）安置区</t>
  </si>
  <si>
    <t>2015
-
2020</t>
  </si>
  <si>
    <t>广清城际站房、安置区及市政配套建设</t>
  </si>
  <si>
    <t>姚汉钟</t>
  </si>
  <si>
    <t>交通局</t>
  </si>
  <si>
    <t>刘德康
86883005</t>
  </si>
  <si>
    <t>黄艳敏
86883110</t>
  </si>
  <si>
    <t>省、市、区重点项目</t>
  </si>
  <si>
    <t>广州北站至广州白云国际机场快速通道</t>
  </si>
  <si>
    <t>花都部分包括雅瑶路段和新街大道段两条线路，该项目实施花都区段，全长约8公里</t>
  </si>
  <si>
    <t>2015
-
2019</t>
  </si>
  <si>
    <t>道路、隧道、桥梁建设</t>
  </si>
  <si>
    <t>叶志良</t>
  </si>
  <si>
    <t>吴勐   36899665</t>
  </si>
  <si>
    <t>赖学全  86885506</t>
  </si>
  <si>
    <t>省、市、区重点项目
市投资转移支付</t>
  </si>
  <si>
    <t>新开工</t>
  </si>
  <si>
    <t>白云部分包括雅瑶路段和新街大道段两条线路，该项目实施花都区段，全长约1.1公里</t>
  </si>
  <si>
    <t>2016
-
2020</t>
  </si>
  <si>
    <t>红棉大道工程</t>
  </si>
  <si>
    <t>南段:全长8.13公里，城市快速路，规划路宽50-60米，设计车速60公里/小时，双向8车道
北段:全长约10.5公里，宽50米</t>
  </si>
  <si>
    <t>南段：道路、箱涵、桥梁建设
北段：征地拆迁及桥梁桩基础施工</t>
  </si>
  <si>
    <t>花都大道（机场北进场路口至红棉大道段）扩建改造工程</t>
  </si>
  <si>
    <t>长约14.2公里，宽50-60米</t>
  </si>
  <si>
    <t xml:space="preserve"> </t>
  </si>
  <si>
    <t>道路建设</t>
  </si>
  <si>
    <t>吴勐
36899665</t>
  </si>
  <si>
    <t>吴文青
36915272</t>
  </si>
  <si>
    <t>花都大道快速化改造（花山立交-花东立交）</t>
  </si>
  <si>
    <t>全长约6.22公里，规划红线宽度60米</t>
  </si>
  <si>
    <t>2017
-
2019</t>
  </si>
  <si>
    <t>赖学全
86885506</t>
  </si>
  <si>
    <t xml:space="preserve">
省、市、区重点项目
市投资转移支付</t>
  </si>
  <si>
    <t>机场北进场路（花都大道-山前旅游大道）</t>
  </si>
  <si>
    <t>全长6.27公里，规划红线宽度60米</t>
  </si>
  <si>
    <t>2017
-
2020</t>
  </si>
  <si>
    <t xml:space="preserve">赖学全
86885506
</t>
  </si>
  <si>
    <t>旧107国道升级改造工程</t>
  </si>
  <si>
    <t>前期</t>
  </si>
  <si>
    <t>长12.4公里，双向四~八车道，宽52.75-85米</t>
  </si>
  <si>
    <t>2019
-
2020</t>
  </si>
  <si>
    <t>前期工作，征地拆迁，道路建设</t>
  </si>
  <si>
    <t>郭玉柱
36807776</t>
  </si>
  <si>
    <t>区重点项目</t>
  </si>
  <si>
    <t>（二）城区市政路网建设项目（71个）</t>
  </si>
  <si>
    <t>花都智能交通管理系统工程</t>
  </si>
  <si>
    <t>竣工</t>
  </si>
  <si>
    <t>根据《花都区智能交通管理系统发展规划》（2016-2020）安排，新增SCATS型号控制路口40个，新增动态交通信息板15块</t>
  </si>
  <si>
    <t>前期工作，系统建设</t>
  </si>
  <si>
    <t>黄跃强</t>
  </si>
  <si>
    <t>区公安分局</t>
  </si>
  <si>
    <t>黄跃强13924003438</t>
  </si>
  <si>
    <t>黎嘉辉13902397105</t>
  </si>
  <si>
    <t>炭步大桥重建工程</t>
  </si>
  <si>
    <t>全长约1.71公里，宽40米</t>
  </si>
  <si>
    <t>27511
（包含征地拆迁费2700）</t>
  </si>
  <si>
    <t>右幅新桥建设</t>
  </si>
  <si>
    <t>周钿槟
36807877</t>
  </si>
  <si>
    <t>区重点项目
市投资转移支付</t>
  </si>
  <si>
    <t>迎宾大道（G106国道-公益路）路面重铺工程</t>
  </si>
  <si>
    <t>全长6.85公里,红线宽度60米</t>
  </si>
  <si>
    <t>进垃圾场道路（山前大道-红崩岗水库）工程（又名狮清路工程）</t>
  </si>
  <si>
    <t>长3.9公里，宽15.5米</t>
  </si>
  <si>
    <t>2014
-
2019</t>
  </si>
  <si>
    <t>10000
（包含征地拆迁费5162.3）</t>
  </si>
  <si>
    <t>道路建设及征地拆迁工作</t>
  </si>
  <si>
    <t xml:space="preserve"> 工业大道（新街大道-G107-花港大道）跨天马河桥梁工程</t>
  </si>
  <si>
    <t>长0.78公里，宽33米</t>
  </si>
  <si>
    <t>桥梁上部结构及部分桩基</t>
  </si>
  <si>
    <t>民俗博物馆周边道路工程</t>
  </si>
  <si>
    <t>东接新街大道，西至G107国道，全长约0.48公里，宽40米</t>
  </si>
  <si>
    <t>5893
(征地拆迁2593)</t>
  </si>
  <si>
    <t>金狮大道（X284两赤）路面改造工程（南航大道-芙蓉大道）</t>
  </si>
  <si>
    <t>长约6公里，宽15米-40米</t>
  </si>
  <si>
    <t>花都主城区交通信号控制系统升级改造工程</t>
  </si>
  <si>
    <t>对主城区主要路口交通信号控制系统进行升级改造，在主干道设置交通诱导电子屏</t>
  </si>
  <si>
    <t>交通信号控制系统进行升级改造及交通诱导电子屏</t>
  </si>
  <si>
    <t>Y762（中心村-马岭村）砼路面改造工程</t>
  </si>
  <si>
    <t>长约2.182公里，宽8米</t>
  </si>
  <si>
    <t>三东大道东湖段辅道工程</t>
  </si>
  <si>
    <t>新建两条长约0.8公里，宽约16米的辅道</t>
  </si>
  <si>
    <t xml:space="preserve">2174
</t>
  </si>
  <si>
    <t>管线迁改</t>
  </si>
  <si>
    <t>黄永洲
86883252</t>
  </si>
  <si>
    <t xml:space="preserve"> 工业大道（新街大道-G107-花港大道）跨天马河污水迁改工程</t>
  </si>
  <si>
    <t>总长0.706公里</t>
  </si>
  <si>
    <t>检查井开挖及顶管</t>
  </si>
  <si>
    <t>X280雅硖线改造工程（K0+860-K1+600）</t>
  </si>
  <si>
    <t>长约0.74公里，宽10米</t>
  </si>
  <si>
    <t>东镜南路工程一期</t>
  </si>
  <si>
    <t>长1.1公里，宽6米</t>
  </si>
  <si>
    <t>2016
-
2019</t>
  </si>
  <si>
    <t>滨湖路（新雅桥-雅瑶桥）交通黑点改造</t>
  </si>
  <si>
    <t>全长约0.98公里，宽20米</t>
  </si>
  <si>
    <t>G106加建沥青路面和排水箱涵工程（花都大道-山前大道）</t>
  </si>
  <si>
    <t>长7.3公里，6车道加铺沥青，整治排水设施和绿化工程</t>
  </si>
  <si>
    <t>2018
-
2020</t>
  </si>
  <si>
    <t>25010
（包含征地拆迁费约6152）</t>
  </si>
  <si>
    <t>道路建设及征地拆迁工程</t>
  </si>
  <si>
    <t>儿童公园周边道路工程（平石路、瑞莲路）</t>
  </si>
  <si>
    <t>由平石路及瑞莲路两段组成，其中平石路全长1.436公里，红线宽40米；瑞莲路长1.127公里，红线宽30米</t>
  </si>
  <si>
    <t>22000（不含征拆费用）</t>
  </si>
  <si>
    <t>G106加建沥青路面和排水箱涵工程（平步大道-龙口）</t>
  </si>
  <si>
    <t>长2.95公里，6车道加铺沥青，整治排水设施和绿化工程</t>
  </si>
  <si>
    <t>18433
（包含征地拆迁费约7759）</t>
  </si>
  <si>
    <t>广州市党员干部法纪教育基地专用路及配套设施工程</t>
  </si>
  <si>
    <t>长2.3公里，宽20米</t>
  </si>
  <si>
    <t>工程实施建设，完成道路主体工程施工</t>
  </si>
  <si>
    <t>花都区秀全中学新校区周边道路工程（东边路一期、东波路一期、南侧规划路）</t>
  </si>
  <si>
    <t>东边路一期长约1.21公里，规划宽度30米，南北走向，北起花卉大道，南至南侧规划路，东波路一期长约0.45公里，规划宽度20米，南北走向，北起北侧规划路，南至南侧规划路，南侧规划路长约0.59公里，规划宽度20米，东西走向，西起东边路，东至东波路</t>
  </si>
  <si>
    <t>8967（不含征地拆迁费）</t>
  </si>
  <si>
    <t>花都区山前旅游大道生态景观林带建设工程</t>
  </si>
  <si>
    <t>全长57公里</t>
  </si>
  <si>
    <t>2018
-
2019</t>
  </si>
  <si>
    <t>开展施工</t>
  </si>
  <si>
    <t>宝华路（天贵路-曙光路）工程</t>
  </si>
  <si>
    <t>长0.45公里，宽40米</t>
  </si>
  <si>
    <t>7100（含征地拆迁费4100）</t>
  </si>
  <si>
    <t>阳光北路(山前大道-金狮大道）改造工程</t>
  </si>
  <si>
    <t>对长1.35公里，宽40米的阳光北路进行改造，打通阳光北路连接山前大道约0.85公里的断头路段，并对整条阳光北路（山前大道至金狮大道1.35公里）全面铺设沥青</t>
  </si>
  <si>
    <t>狮岭镇</t>
  </si>
  <si>
    <t>黎汝坚 86846521</t>
  </si>
  <si>
    <t>黄金发13602230038</t>
  </si>
  <si>
    <t>茶碑路（天马河以西路段）道路工程</t>
  </si>
  <si>
    <t>全长0.47公里，宽30米</t>
  </si>
  <si>
    <t>八骏酒家南侧道路改造工程</t>
  </si>
  <si>
    <t>含东西向及南北向两段道路建设，其中南北向道路为三东大道-八骏酒家南侧现状道路，终点位于建设北路，该段为改造道路长约0.29公里，宽20米</t>
  </si>
  <si>
    <t>1950（包含征地拆迁费约1200）</t>
  </si>
  <si>
    <t>道路改造及征地拆迁工程</t>
  </si>
  <si>
    <t>花都区花山镇中通项目铜鼓路道路工程</t>
  </si>
  <si>
    <t>铜鼓路全长约0.668公里，建设内容包括道路工程、交通工程、涵洞工程、给水工程、排水工程、照明工程、绿化工程等</t>
  </si>
  <si>
    <t>花山镇</t>
  </si>
  <si>
    <t>李慧容 13500011773</t>
  </si>
  <si>
    <t>张文婷 15820262964</t>
  </si>
  <si>
    <t>永安东路（菜鸟段）</t>
  </si>
  <si>
    <t>长约0.28公里，规划红线宽30米</t>
  </si>
  <si>
    <t>骏辉雅苑北侧道路工程</t>
  </si>
  <si>
    <t>长约0.35公里，宽20米</t>
  </si>
  <si>
    <t>920（不含征地拆迁费约）</t>
  </si>
  <si>
    <t>地铁九号线沿线城市道路交通优化工程人行通道出入口顶棚工程</t>
  </si>
  <si>
    <t>4个车行隧道和3个人行通道，其中3个人行通道均设有4个出入口，共16个人行道出入口的16个顶棚</t>
  </si>
  <si>
    <t>施工建设</t>
  </si>
  <si>
    <t>花都区花山镇中通项目规划一路道路工程</t>
  </si>
  <si>
    <t>规划一路全长约0.222公里，建设内容包括道路工程、交通工程、涵洞工程、给水工程、排水工程、照明工程、绿化工程等</t>
  </si>
  <si>
    <t>花都区花山镇中通项目规划二路道路工程</t>
  </si>
  <si>
    <t>规划二路全长约0.342公里，建设内容包括道路工程、交通工程、涵洞工程、给水工程、排水工程、照明工程、绿化工程</t>
  </si>
  <si>
    <t>平步大道西延线</t>
  </si>
  <si>
    <t>全长7.377公里，宽45-60米</t>
  </si>
  <si>
    <t>2019
-
2022</t>
  </si>
  <si>
    <t>400000（含征地拆迁费约180000）</t>
  </si>
  <si>
    <t>前期工作、征地拆迁及动工阶段</t>
  </si>
  <si>
    <t>新106国道（花都大道-迎宾大道）工程</t>
  </si>
  <si>
    <t>北起花都大道，南接迎宾大道，道路长7.81公里，红线宽60米；双向10车道</t>
  </si>
  <si>
    <t>前期工作、道路建设</t>
  </si>
  <si>
    <t>望亭路-商业大道跨铁路立交工程</t>
  </si>
  <si>
    <t>城市主干道，双向6车道，全长1.2公里</t>
  </si>
  <si>
    <t>桥梁基础部分及主体结构</t>
  </si>
  <si>
    <t>刘德康13609600918</t>
  </si>
  <si>
    <t>麦锦锋18825026898</t>
  </si>
  <si>
    <t>机场第二高速至T2航站楼连接线工程</t>
  </si>
  <si>
    <t>东起机场第二高速机场北收费站，西至空港大道，红线宽度50米，双向6车道</t>
  </si>
  <si>
    <t>炭步大道（四角围-西二环）快速化改造工程</t>
  </si>
  <si>
    <t>长约5.5公里，红线宽60米</t>
  </si>
  <si>
    <t>开展项目建议书，可行性研究报告编制工作</t>
  </si>
  <si>
    <t>区重点项目
争取市区共资</t>
  </si>
  <si>
    <t>车城大道改造工程</t>
  </si>
  <si>
    <t>全长约3.67公里，红线宽度60米，增加两座跨线桥及路面重铺改造</t>
  </si>
  <si>
    <t>前期工作，道路改造</t>
  </si>
  <si>
    <t>凤凰北路（迎宾大道-平步大道）快捷化改造工程</t>
  </si>
  <si>
    <t>全长约3.264公里，规划红线宽度为50米，其中高架桥长2.971公里</t>
  </si>
  <si>
    <t>前期工作</t>
  </si>
  <si>
    <t>莲山路（平步大道-商业大道）工程</t>
  </si>
  <si>
    <t>长约3.386公里，宽60米</t>
  </si>
  <si>
    <t>2019
-
2021</t>
  </si>
  <si>
    <t>完成施工招标，开展施工前期准备工作，路基施工及征地拆迁工作</t>
  </si>
  <si>
    <t>省道S118（黄村-大涡段）拓宽改造工程</t>
  </si>
  <si>
    <t>全长约7.83公里，双向6车道，路基宽度33.5米</t>
  </si>
  <si>
    <t>前期工作、征地拆迁及项目施工</t>
  </si>
  <si>
    <t>和顺立交匝道工程</t>
  </si>
  <si>
    <t>新建五条匝道，总长约3公里</t>
  </si>
  <si>
    <t>三东大道西延线工程</t>
  </si>
  <si>
    <t>长约2.89公里，宽20米</t>
  </si>
  <si>
    <t>港口大道（S118-红棉大道）工程</t>
  </si>
  <si>
    <t>长约3.25公里，红线宽30-50米</t>
  </si>
  <si>
    <t>新南大道（荔红南路从工业大道-车城大道）工程</t>
  </si>
  <si>
    <t>长约1.9公里，宽40米</t>
  </si>
  <si>
    <t>33000
（含征地拆迁费8793）</t>
  </si>
  <si>
    <t>S114线赤坭段改造工程</t>
  </si>
  <si>
    <t>长14.7公里，宽24米</t>
  </si>
  <si>
    <t>白云机场扩建工程噪音区治理项目花都保良北融资区市政配套工程</t>
  </si>
  <si>
    <t>建设内容包括保良北融资区土地收储范围内的市政道路及配套工程；
建设规模：71068平方米道路（长2.828公里、宽20-30米）及配套工程</t>
  </si>
  <si>
    <t>完成征地拆迁、立项、环评、勘察设计和方案审查</t>
  </si>
  <si>
    <t>区空港委</t>
  </si>
  <si>
    <t>张绍炳
36802450
13600019921</t>
  </si>
  <si>
    <t>卢宜浩
36802450
13602244884</t>
  </si>
  <si>
    <t>Y838道路改造完善工程</t>
  </si>
  <si>
    <t>该项目位于花都区芙蓉省级旅游度假区，南至山前旅游大道，北与规划道路相连通，长2.2公里，现状道路宽度为6米，计划拓宽至24米宽；新建连接线长0.76公里，与芙滨路相连接，道路宽度为7米宽，双向2车道</t>
  </si>
  <si>
    <t>Y772道路改造完善工程</t>
  </si>
  <si>
    <t>该项目位于花都区芙蓉省级旅游度假区，南至山前旅游大道，北至永聚贤山庄，道路长5.9公里</t>
  </si>
  <si>
    <t>秀全中学新校区东边路（田螺岭—南二经济社果园）工程（二期）</t>
  </si>
  <si>
    <t>长约2.335公里，现有路基宽度6.5米上扩宽为30米</t>
  </si>
  <si>
    <t>学府路（雅居乐中学-平步大道)工程</t>
  </si>
  <si>
    <t>长约0.85公里，宽26米</t>
  </si>
  <si>
    <t>16000（包含征地拆迁费约10000万元）</t>
  </si>
  <si>
    <t>太石路（花都区边界-山前旅游大道）工程</t>
  </si>
  <si>
    <t>全长约6公里，道路红线宽度50米</t>
  </si>
  <si>
    <t>平石路（莲山路-G106国道）工程</t>
  </si>
  <si>
    <t>长1.58公里，宽40米，含全路段D1800污水主管建设</t>
  </si>
  <si>
    <t>花都区机场高新科技产业基地道路工程(高信三路、先科路、先科三路、先科四路、高信纵路）</t>
  </si>
  <si>
    <t>道路总长5.052公里、宽15-20米</t>
  </si>
  <si>
    <t>完成规划报建前期工作</t>
  </si>
  <si>
    <t>张绍炳
36802450</t>
  </si>
  <si>
    <t>卢宜浩
36802450</t>
  </si>
  <si>
    <t>乐同村安置区进场道路（迎宾大道-赤米经济社）</t>
  </si>
  <si>
    <t>全长约1.2公里，宽20米</t>
  </si>
  <si>
    <t>狮清路砼路面加铺工程</t>
  </si>
  <si>
    <t>全长2.35公里，宽约15米</t>
  </si>
  <si>
    <t>东风日产周边三座桥梁建设工程</t>
  </si>
  <si>
    <t>本项目含人行天桥两座和一座河涌桥，其中1号门人行天桥长度70米，桥面净宽5米； 技术中心南门人行天桥长度74米，桥面净宽5米；跨红棉河涌桥长度20米，宽度12米</t>
  </si>
  <si>
    <t>前期工作及桥梁建设</t>
  </si>
  <si>
    <t>迎宾大道人行天桥工程（原合和新城人行天桥工程)</t>
  </si>
  <si>
    <t>分别于百寿路口、清莲路口、万和北路（合和新城）路口设置三座人行天桥，并适当优化改造这三个路口的交通组织</t>
  </si>
  <si>
    <t>花都区机场高新科技产业基地土方平整工程</t>
  </si>
  <si>
    <t>80万立方米土方平整</t>
  </si>
  <si>
    <t>蔡建</t>
  </si>
  <si>
    <t>广雅中学周边道路工程</t>
  </si>
  <si>
    <t>长约1.35公里，宽30米</t>
  </si>
  <si>
    <t>前期工作，争取施工建设</t>
  </si>
  <si>
    <t>岭西大道工程（新赤公路-民航学院）</t>
  </si>
  <si>
    <t>长约0.95公里，宽15米</t>
  </si>
  <si>
    <t>风神大道（农新桥-风神公社）升级改造工程</t>
  </si>
  <si>
    <t>路线总长3.622公里</t>
  </si>
  <si>
    <t>前期工作及改造建设</t>
  </si>
  <si>
    <t>菜鸟项目西侧支路三</t>
  </si>
  <si>
    <t>长约1.7公里，规划红线宽30米</t>
  </si>
  <si>
    <t>哥弟龙门苑项目周边道路工程</t>
  </si>
  <si>
    <t>包括杜英一街（茶梅街—景天路）工程，长240米宽12米；杜英三街（三东大道—景天路）工程，长590米，宽20米，含20米宽桥梁一座；茶梅街（天贵路-杜英三街）工程，长300米，宽20米；翠菊街（杜英三街—曙光路）工程，长380米，宽20米，含20米宽桥梁两座</t>
  </si>
  <si>
    <t>凤华花园东侧道路（松园路-宝华路）工程</t>
  </si>
  <si>
    <t>全长约0.8公里，宽20米</t>
  </si>
  <si>
    <t>前期工作、道路改造</t>
  </si>
  <si>
    <t>培正大道改造工程（K3+840-K11+048）</t>
  </si>
  <si>
    <t xml:space="preserve">长7.2公里，路面宽12米，双向2车道
</t>
  </si>
  <si>
    <t>荷花路（三东大道-景天路）工程</t>
  </si>
  <si>
    <t>长约0.6公里，宽20米</t>
  </si>
  <si>
    <t>前期工作，道路建设</t>
  </si>
  <si>
    <t>狮岭镇宝峰北路升级改造工程</t>
  </si>
  <si>
    <t>该道路是连接山前旅游大道与金狮大道的城区市政道路，现长1.2公里、宽约15米，工程主要内容：将其改造为双向六车道，中间设2米绿化带，维修破损路面，铺设人行道砖及沥青路面，并改造、排水及绿化、标志标线等设施</t>
  </si>
  <si>
    <t>凤华路（规划支路-茶园南路）工程</t>
  </si>
  <si>
    <t>全长约0.378公里，宽20米</t>
  </si>
  <si>
    <t>公安技术用房周边道路工程</t>
  </si>
  <si>
    <t>长约0.7公里，宽15米</t>
  </si>
  <si>
    <t>拥军路（石缘二路—新赤公路）工程</t>
  </si>
  <si>
    <t>长约0.7公里，宽8.5米</t>
  </si>
  <si>
    <t>花都区秀全中学新校区北侧道路工程（二期）</t>
  </si>
  <si>
    <t>长0.594公里，现有路基宽度20米上扩宽为40米</t>
  </si>
  <si>
    <t>梯面敬老院南侧道路（敬老院-G106国道）工程</t>
  </si>
  <si>
    <t>长约0.3公里，宽7米</t>
  </si>
  <si>
    <t>500（不含征拆费用）</t>
  </si>
  <si>
    <t>前期、新开工</t>
  </si>
  <si>
    <t>（三）中轴线周边道路工程（22个）</t>
  </si>
  <si>
    <t>永富路（天贵路-莲山路）工程</t>
  </si>
  <si>
    <t>全长2.34公里，宽30米</t>
  </si>
  <si>
    <t>平石路（建设北路-凤凰北路）工程</t>
  </si>
  <si>
    <t>全长2.182公里，宽40米</t>
  </si>
  <si>
    <t>公益路（三东大道-平步大道）工程</t>
  </si>
  <si>
    <t>全长1.68公里，宽40米</t>
  </si>
  <si>
    <t>凤凰北路（平步大道-永安路）工程</t>
  </si>
  <si>
    <t>长1.277公里，宽50米</t>
  </si>
  <si>
    <t>天贵北路（平步大道-永安路）工程</t>
  </si>
  <si>
    <t>全长1.34公里</t>
  </si>
  <si>
    <t>玫瑰路（三东大道-紫娇西街）工程</t>
  </si>
  <si>
    <t>全1.34公里，宽20米</t>
  </si>
  <si>
    <t>永安路（建设北路-莲山路）工程</t>
  </si>
  <si>
    <t>全长3.261公里，宽30米</t>
  </si>
  <si>
    <t>景天路（建设北路-曙光路）工程</t>
  </si>
  <si>
    <t>全长1.818公里，宽30米</t>
  </si>
  <si>
    <t>莲山路（平步大道-永安路）工程</t>
  </si>
  <si>
    <t>全长1.214公里，宽50米</t>
  </si>
  <si>
    <t>曙光路（三东大道-平步大道）工程</t>
  </si>
  <si>
    <t>长1.577公里，宽40米</t>
  </si>
  <si>
    <t>黄槐路（平步大道-永安路）工程</t>
  </si>
  <si>
    <t>长1.1公里，宽30米</t>
  </si>
  <si>
    <t>茶园北路（三东大道-规划支路）工程</t>
  </si>
  <si>
    <t>全长1.312公里，宽30米</t>
  </si>
  <si>
    <t>石岗安置区周边道路工程</t>
  </si>
  <si>
    <t>其中：杜英一街（景天路—平石路）全长571米，道路宽度15米，双向2车道；杜英三街（景天路—平石路）全长548米，道路宽度20米；葱兰东街全长457米，道路宽度20米；茶梅街（茶园北路—玫瑰路）全长323米，道路宽度20米</t>
  </si>
  <si>
    <t>7046（不含征地拆迁费）</t>
  </si>
  <si>
    <t>百寿路（永安路-百寿南路）工程</t>
  </si>
  <si>
    <t>全长约0.25公里，宽40米</t>
  </si>
  <si>
    <t>罗仙安置区东侧道路（罗仙路—永富路）工程</t>
  </si>
  <si>
    <t>全长0.371公里，规划道路宽度20米</t>
  </si>
  <si>
    <t>1565（不含征地拆迁费）</t>
  </si>
  <si>
    <t>丝兰街（田美河-曙光路）工程</t>
  </si>
  <si>
    <t>全长约0.19公里，红线宽度为15米</t>
  </si>
  <si>
    <t>蓝楹街（杜鹃二街-黄槐路）工程</t>
  </si>
  <si>
    <t>长3.213公里，宽20米</t>
  </si>
  <si>
    <t>三东大道（玫瑰路～规划支路）隧道工程（三东大道连廊工程）</t>
  </si>
  <si>
    <t>人行过街天桥，路面下沉3米</t>
  </si>
  <si>
    <t>景天东路工程（曙光路-铁山河）</t>
  </si>
  <si>
    <t>长约2.2公里，宽30米</t>
  </si>
  <si>
    <t>杜英二街（平步大道-平石路）工程</t>
  </si>
  <si>
    <t>长约0.45公里，道路红线宽30米</t>
  </si>
  <si>
    <t>葱兰西街（建设北路-公益路）工程</t>
  </si>
  <si>
    <t>长约0.7公里，宽20米</t>
  </si>
  <si>
    <t>紫娇西街（建设北路-公益路）工程</t>
  </si>
  <si>
    <t>长约0.54公里，宽20米</t>
  </si>
  <si>
    <t>（四）汽车产业基地基础设施（7个）</t>
  </si>
  <si>
    <t>新步大道建设工程（合进大道段）</t>
  </si>
  <si>
    <t>一标段道路长约1.275公里，宽50米；二标段道路长约1.435公里，宽50米；20米小桥1座</t>
  </si>
  <si>
    <t>2017
-
2018</t>
  </si>
  <si>
    <t>浇捣路面、绿化及交通工程施工</t>
  </si>
  <si>
    <t>罗干政</t>
  </si>
  <si>
    <t>汽车城</t>
  </si>
  <si>
    <t>江伟山36867102</t>
  </si>
  <si>
    <t>曹伟豪
36867102</t>
  </si>
  <si>
    <t>沿江大道建设工程（二标）</t>
  </si>
  <si>
    <t>道路长约1.8公里，宽60米；25米小桥1座</t>
  </si>
  <si>
    <t>林益站至车城站电缆沟段、林益站至风神站110kV专线建设工程</t>
  </si>
  <si>
    <t>林益站至车城战电缆沟段电缆埋管约6000米，林益站至风神站110kV专线单回路电缆埋管约5600米，电缆线路单线长度约6075米</t>
  </si>
  <si>
    <t>铺设电缆，沟槽回填，恢复路面及绿化</t>
  </si>
  <si>
    <t>东风日产产能扩建项目纬五、纬六、纬七桥（共三桥）工程</t>
  </si>
  <si>
    <t>纬五路桥跨度长约35米，宽约20米；纬六路桥跨度长约35米，宽约34米；纬七路桥跨度长约40米，宽约20米</t>
  </si>
  <si>
    <t>桥梁施工</t>
  </si>
  <si>
    <t>花都汽车产业基地SQ-C、SQ-D地块土方工程</t>
  </si>
  <si>
    <t>SQ-C项目填土面积约38.85万平方米，填土量约96.42万立方米。
SQ-D项目填土面积约45.17万平方米，填土量约99.13万立方米</t>
  </si>
  <si>
    <t>填土施工</t>
  </si>
  <si>
    <t>花都汽车产业基地赤坭园区纬六路东延线工程</t>
  </si>
  <si>
    <t>长约0.986公里，宽约40米</t>
  </si>
  <si>
    <t>路基填筑、浇捣路面、绿化及交通工程施工</t>
  </si>
  <si>
    <t>花都汽车产业基地合进大道排水渠建设工程</t>
  </si>
  <si>
    <t>渠长约2.908公里，宽约20米，深约3.5米，新建防洪排涝水闸一座</t>
  </si>
  <si>
    <t>浇捣路面、铺设供水管、绿化及交通工程施工</t>
  </si>
  <si>
    <t>二、高端产业基地（5个）</t>
  </si>
  <si>
    <t>填埋场沼气发电项目</t>
  </si>
  <si>
    <t>建设3WM发电组</t>
  </si>
  <si>
    <t>建设及配备3MW沼气发电设施设备</t>
  </si>
  <si>
    <t>蒋福金</t>
  </si>
  <si>
    <t>城市管理局</t>
  </si>
  <si>
    <t>杨燕桓13902392590</t>
  </si>
  <si>
    <t>向泽森13602239383</t>
  </si>
  <si>
    <t>中山大学花都产业科技研究院</t>
  </si>
  <si>
    <t>用地面积2.78万平方米，总建筑面积8.5万平方米</t>
  </si>
  <si>
    <t>科工信局</t>
  </si>
  <si>
    <t>罗满成
13600019055</t>
  </si>
  <si>
    <t>罗云
13660033579</t>
  </si>
  <si>
    <t>佛吉亚（广州）汽车部件系统有限公司汽车零部件生产项目</t>
  </si>
  <si>
    <t>新建厂房50000平方米，主要生产汽车座椅骨架（前排+后排），设计产能90万套/年</t>
  </si>
  <si>
    <t>土地招拍挂及厂房建设</t>
  </si>
  <si>
    <t>第五资源热力电厂二期工程</t>
  </si>
  <si>
    <t>设计规模2000吨/天，设计选用3×750吨/天垃圾焚烧炉，年处理垃圾量为100×104吨</t>
  </si>
  <si>
    <t>环评、土建</t>
  </si>
  <si>
    <t>花都空港经济发展有限公司临空产业孵化器项目（首期）</t>
  </si>
  <si>
    <t>用地面积22660平方米（道路9383平方米、净用地13277平方米），计容建筑面积33192平方米</t>
  </si>
  <si>
    <t>三、休闲旅游绿港（102个）</t>
  </si>
  <si>
    <t>地铁九号线修复工程</t>
  </si>
  <si>
    <t>对地铁九号线延线部分路面进行修复</t>
  </si>
  <si>
    <t>1、公益路（宝华路-迎宾路）修复工程总投资3634万元
2、秀全大道（新民路-新花街）修复工程总投资2581万元
3、新世纪广场修复工程总投资1133万元
4、云山大道（花果山公园站口）修复工程总投资298万元</t>
  </si>
  <si>
    <t>望亭桥及延伸段工程</t>
  </si>
  <si>
    <t>望亭桥跨度为95米，延伸段长156米，宽30米</t>
  </si>
  <si>
    <t>2016
-
2018</t>
  </si>
  <si>
    <t>主体工程建设</t>
  </si>
  <si>
    <t>张建彤13602239788</t>
  </si>
  <si>
    <t>绿道网及休闲带建设-1号西部田园村落绿道</t>
  </si>
  <si>
    <t>总长约48公里</t>
  </si>
  <si>
    <t>2014
-
2018</t>
  </si>
  <si>
    <t>道路建设，配套设施建设</t>
  </si>
  <si>
    <t>花都区园林绿化景观提升建设工程</t>
  </si>
  <si>
    <t>道路绿化提升（城乡主干道、高快速路、铁路）、城乡公园广场绿化提升、滨水地区绿化提升、林业生态提升、生态示范园区建设</t>
  </si>
  <si>
    <t>1、三东大道（东湖出入口-G107）绿化升级改造工程，工程总投资5041万元
2、沿江大道绿化升级改造工程工程总投资2000万元
3、迎宾大道绿化升级改造工程工程总投资3400万元
4、广清高速新华互通立交出入口绿化升级改造工程工程总投资2490万元
5、广清高速海㘵立交出入口绿化升级改造工程工程总投资2021万元
6、肇花高速狮岭互通立交出入口绿化升级改造工程工程总投资3521万元
7、马鞍山公园维修改造工程工程总投资1000万元
8、秀全公园人工湖水体修复工程工程总投资1000万元
9、天贵北路（三东大道-平步大道）景观提升工程工程总投资3500万元
10、天马河绿道公园工程总投资3500万元
11、花都广场周边道路[公益路（迎宾大道-三东大道）、紫薇路（公益路-天贵路）]人行道改造工程工程总投资1400万元
12、商业大道（花城路-新民路）道路改造工程工程总投资1200万元
13、道路主次干道（宝华路、新民路、新中路）改造工程工程总投资3000万元
14、马鞍山公园垃圾压缩站工程总投资4000万元                               
15、人民公园水体生态修复工程总投资300万元</t>
  </si>
  <si>
    <t xml:space="preserve">向泽森13602239383
黄伟钟13926261488
</t>
  </si>
  <si>
    <t>新街河河道综合整治和环境建设工程（花都湖）-环境建设工程</t>
  </si>
  <si>
    <t>本次建设包括：
1、花都湖公园三期环湖绿道新街河下游南北岸栈桥
2、花都博物馆（花都阁）               3、第四期景观照明工程
4、第四期视频监控及智能化系统          5、花都湖创建4A景区整治提升</t>
  </si>
  <si>
    <t>1、花都湖公园三期环湖绿道新街河下游南北岸栈桥，工程总投资952.11万元                    2、花都博物馆（花都阁），工程总投资2400万元。（其中区城市管理局负责土建部分及外围配套工程，投资1800万元，区文广新局负责装修布展，投资600万元）                           3、第四期景观照明工程，工程总投资500万元
4、第四期视频监控及智能化系统，工程总投资3000万元                        5、花都湖创建4A景区整治提升，工程总投资1235万元</t>
  </si>
  <si>
    <t>黄伟钟13926261488</t>
  </si>
  <si>
    <t>广东花都湖湿地公园配套建设工程</t>
  </si>
  <si>
    <t>湿地生态系统的恢复、湿地科研监测设施建设、湿地科普宣教体系建设等</t>
  </si>
  <si>
    <t>狮岭镇生活垃圾转运站</t>
  </si>
  <si>
    <t>拟定狮岭镇南环路污水处理厂旁征30亩地，建筑面积5000平方米，硬底化面积13000平方米。控规为环境卫生设施用地，拟建一座8厢、预留两厢的垃圾压缩站，配备垃圾压缩车10辆的大型垃圾压缩站</t>
  </si>
  <si>
    <t>征地、基建</t>
  </si>
  <si>
    <t xml:space="preserve">卢少红13509297872    </t>
  </si>
  <si>
    <t>花都餐厨垃圾处理厂</t>
  </si>
  <si>
    <t>总规模200吨/天。项目一期占地约40亩</t>
  </si>
  <si>
    <t>部分前期工作，厂房建设，设备购置</t>
  </si>
  <si>
    <t>花东镇垃圾压缩站</t>
  </si>
  <si>
    <t>规划选址位于我镇湾弓塘，东南面均临山，北面临机场高速北延线和在建的机场第二高速，西面是区空港委的高新产业园区，远离住宅区域。占地约18.31亩，总建筑面积约6000平方米，总设计建设一座5用1备的箱式脱水式垃圾压缩站、附属1座大件垃圾存放点、1座垃圾分类分拣中心场和1栋办公宿舍楼，配套压缩式对接垃圾车5辆，配套中央控制及监控系统，配套除臭设备及独立污水处理系统等，设计日均处理能力达到1000吨/天</t>
  </si>
  <si>
    <t>调整规划、地形测量、项目选址、规划设计条件、权属图、权属汇总、勘测定界报告、征地预公告、征地补偿安置方案及听证材料、征地补偿款付清的证明→耕地开垦费、社保人数、社保费、审核意见书等有序办理用地前期手续；项目建议书批复、设计招标、方案设计、修详规、地质钻探、初步设计、人防报批、初步设计批复、环评批复、单体规划报建、施工图设计、水土保持批复、施工图审查、预算编制等有序办理建设前期手续</t>
  </si>
  <si>
    <t>花东镇</t>
  </si>
  <si>
    <t>赖小坤                 86849588</t>
  </si>
  <si>
    <t xml:space="preserve">曾献强                   86849588              13808867126           </t>
  </si>
  <si>
    <t>狮岭垃圾填埋场达标整治第三填埋区</t>
  </si>
  <si>
    <t>占地200亩，拟增加库容300万平方米</t>
  </si>
  <si>
    <t>填埋库区建设</t>
  </si>
  <si>
    <t>花山镇垃圾压缩站改造</t>
  </si>
  <si>
    <t>位于铁山村16队，占地面积38亩</t>
  </si>
  <si>
    <t>垃圾压缩站改造</t>
  </si>
  <si>
    <t>李慧容13500011773</t>
  </si>
  <si>
    <t>许有彬13926245588</t>
  </si>
  <si>
    <t>安置区项目(7个)</t>
  </si>
  <si>
    <t>广州白云国际机场扩建工程噪音区治理花都区治理项目安置区</t>
  </si>
  <si>
    <t>含保良北和龙口—清布两个安置区，主要建设住宅楼、公共配套设施和商业等，总建筑面积67.87万平方米</t>
  </si>
  <si>
    <t>2013
-
2019</t>
  </si>
  <si>
    <t>进行地下室结构、主体结构、墙体砌筑、外墙装饰、机电安装工程施工等</t>
  </si>
  <si>
    <t>廖旭元
36801746</t>
  </si>
  <si>
    <t>花都区中轴线石岗安置区一期工程</t>
  </si>
  <si>
    <t>总用地面积为250亩，总建筑面积638008.2平方米（含地下室202187.8平方米），主要建设安置用住宅、商业、公建配套及祠堂等</t>
  </si>
  <si>
    <t>北区：土建、装修及室外配套工程；
南区：1.7#、8#、9#30层主体结构施工完成；                       2.2#、4#、6#楼主体结构施工完成至10层；                        3.1#、3#、5#楼地下室结构施工完成</t>
  </si>
  <si>
    <t>花城街
建管中心</t>
  </si>
  <si>
    <t>黄志宇36881178</t>
  </si>
  <si>
    <t>黄振宇
36884568</t>
  </si>
  <si>
    <t>省、区重点项目</t>
  </si>
  <si>
    <t>花都区中轴线罗仙安置区工程</t>
  </si>
  <si>
    <t>总用地面积130.24亩，总建筑面积359934平方米（含地下室115960平方米），主要建设安置用住宅、商业、公建配套等</t>
  </si>
  <si>
    <t>西区：土建、装修及室外配套工程；
东区：10#主体结构封顶</t>
  </si>
  <si>
    <t>花都区中轴线石岗安置区二期工程</t>
  </si>
  <si>
    <t>总用地面积为188.72亩，总建筑面积472361平方米（含地下室146100平方米），主要建设安置用住宅、商业、公建配套及祠堂等</t>
  </si>
  <si>
    <t xml:space="preserve">1.基坑支护及桩基施工；
2.土方开挖及喷锚支护施工
</t>
  </si>
  <si>
    <t>广州北站综合交通枢纽开发建设项目（天贵路万达城西侧）安置区</t>
  </si>
  <si>
    <t>项目总用地160627平方米，总建筑面积897332平方米，主要建设安置房、配套公建、停车场及相关配套设施</t>
  </si>
  <si>
    <t>完成桩基础及正负零以下结构施工，主体结构开始施工。</t>
  </si>
  <si>
    <t>王德毅13926264232</t>
  </si>
  <si>
    <t>广州北站项目安置区二期</t>
  </si>
  <si>
    <t>项目总用地约41264平方米，总建筑面积约20万平方米，主要建设安置房、配套商业、祠堂、地下停车场、其它配套公建及周边市政道路等</t>
  </si>
  <si>
    <t>完成征地拆迁，项目立项，前期报建等工作及桩基础开始施工。</t>
  </si>
  <si>
    <t>测绘院搬迁置换项目</t>
  </si>
  <si>
    <t>项目总用地约23438平方米，总建筑面积约8.5万平方米</t>
  </si>
  <si>
    <t>完成征地拆迁、项目立项及相关报建手续。</t>
  </si>
  <si>
    <t>特色小镇（5个）</t>
  </si>
  <si>
    <t>狮岭皮革皮具跨境贸易小镇</t>
  </si>
  <si>
    <t>国家市场采购贸易方式试点、建设配套物流园区、皮具箱包成品市场、工业旅游（中国皮具产业文化创意园、狮岭纳海皮具饰博园、联合牛津广场）、人文旅游（盘古王公园、华严寺）、生态旅行（叶海生态园千亩桃花基地、义山樱花基地、秀全湖公园）、完善公共基础设施建设的方面；3平方公里的皮革皮具产业集群区域</t>
  </si>
  <si>
    <t>宝峰路进行公共基础配套设施建设；宝峰路的建筑外立面进行统一包装等；盘古王公园进行公共基础配套设施建设；狮岭（国际）皮革皮具城、狮岭壹号皮具箱包交易中心等按照特色小镇功能需求进行升级改造；加快推进打通广清高速螺塘站出入口</t>
  </si>
  <si>
    <t>闵飞</t>
  </si>
  <si>
    <t>周南
86910738</t>
  </si>
  <si>
    <t>梯面生态旅游小镇</t>
  </si>
  <si>
    <t>深谷生态修复项目占地455亩。进行自然景观改造、基础设施提升</t>
  </si>
  <si>
    <t>开展前期工作，并进行生态修复、自然景观改造、基础设施提升</t>
  </si>
  <si>
    <t>梯面镇</t>
  </si>
  <si>
    <t>黎群生
13609600668</t>
  </si>
  <si>
    <t>曾昭泉
13602238849</t>
  </si>
  <si>
    <t>炭步岭南古村落小镇</t>
  </si>
  <si>
    <t>建设旅游厕所、标识系统、文昌塔及其广场修葺；修缮谭氏祖祠、谭氏宗祠；打造洪拳文化展示厅</t>
  </si>
  <si>
    <t>开展前期工作，建设旅游厕所、标识系统、文昌塔及其广场修葺；修缮谭氏祖祠、谭氏宗祠；打造洪拳文化展示厅</t>
  </si>
  <si>
    <t>炭步镇</t>
  </si>
  <si>
    <t>何强13902391163</t>
  </si>
  <si>
    <t>骆凤和
13556071999</t>
  </si>
  <si>
    <t>芙蓉健康休闲小镇</t>
  </si>
  <si>
    <t>游客服务中心功能完善；广场停车场升级改造；景区标识系统完善；西门建设；沿湖景观提升；景区建筑风貌整治</t>
  </si>
  <si>
    <t>西门建设二期：包括西门建设、景区介绍与地图等标识系统、欢迎词、地标性景观的打造等；景区建筑风貌整治二期：按照景区风貌整治内容走施工流程，请施工单位对景区进行风貌整治和功能改造</t>
  </si>
  <si>
    <t>芙蓉管委办</t>
  </si>
  <si>
    <t>王文生
86853853
13926210668</t>
  </si>
  <si>
    <t>胡文清
86853681
13922361866</t>
  </si>
  <si>
    <t>花山小镇</t>
  </si>
  <si>
    <t>对现有古村落进行修护完善，打造城市慢生活的特色休闲小镇</t>
  </si>
  <si>
    <t>编制小镇整体规划</t>
  </si>
  <si>
    <t>梁运洪13570382870</t>
  </si>
  <si>
    <t>水利资源项目（79个）</t>
  </si>
  <si>
    <t>新华污水处理厂厂内污泥减量技术改造工程</t>
  </si>
  <si>
    <t>处理规模为40吨干固/天污泥处理设施</t>
  </si>
  <si>
    <t>完成工程建设</t>
  </si>
  <si>
    <t>水务局
花都净水有限公司</t>
  </si>
  <si>
    <t>瞿海波
36807268</t>
  </si>
  <si>
    <t>吴克艺
36808302</t>
  </si>
  <si>
    <t>花都区狮岭镇罗仙村排涝工程</t>
  </si>
  <si>
    <t>本工程包括田美河1434米的河道拓宽整治，沿平步大道北侧新建排涝箱涵1526米，新建橡胶坝两座，恢复人行桥1座，新建人行桥1座，新建公路桥1座</t>
  </si>
  <si>
    <t>2012
-
2018</t>
  </si>
  <si>
    <t>完成结算并竣工验收</t>
  </si>
  <si>
    <t>水务局</t>
  </si>
  <si>
    <t>孟庆强36898898</t>
  </si>
  <si>
    <t>吴艺文13632471216</t>
  </si>
  <si>
    <t>广州市花都区花城街东边村排涝工程</t>
  </si>
  <si>
    <t>本工程工程等别为Ⅳ等，主要建筑物为4级，次要及临时建筑物为5级，工程设计排涝标准采用20年一遇24小时暴雨不成灾，设计防洪标准为20年一遇洪水</t>
  </si>
  <si>
    <t>完成工程建设内容</t>
  </si>
  <si>
    <t>松园路-三华村雨水渠箱下穿京广铁路及京广高铁花都桥工程</t>
  </si>
  <si>
    <t>新建箱涵总长192.568米。B*H=8*2长48.24米，全部现浇；B*H=8*3长144.328米，其中预制顶管21米，现浇123.328米等其它附属设施</t>
  </si>
  <si>
    <t>广州车辆厂厂区周边水浸整治工程</t>
  </si>
  <si>
    <t>本工程新建BxH=3mx2m雨水渠箱510米，BxH=3mx1.5m雨水渠箱345米，BxH=2.5mx2m雨水渠箱542米，BxH=2mx2m雨水渠箱462米，d400~d1200雨水管道369米，以及包括雨水支管、检查井、沉砂井、雨水井、管线迁改和保护、路面修复工程、交通疏解及其他配套工程等</t>
  </si>
  <si>
    <t>建设进度达70%</t>
  </si>
  <si>
    <t>狮岭污水处理厂厂内污泥减量技术改造工程</t>
  </si>
  <si>
    <t>处理规模为14.4吨干固/天污泥处理设施</t>
  </si>
  <si>
    <t>花都区雅瑶涌支流整治工程</t>
  </si>
  <si>
    <t>雅瑶支涌整治工程I标段拟对雅瑶涌支流（起点雅图奥园分叉口至终点进棉庄附近），范围为桩号（0+000~2+247与2+724~2+913），长约2.6公里的河道整治，包括河道清淤、河道断面拓宽、填筑堤防。本工程洪水标准采用20年一遇，堤防级别为4级，主要建筑物级别为4级，次要建筑物级别5级，临时建筑物级别5级。其中建筑物包括一座箱涵、一根涵管及四座绿化平台</t>
  </si>
  <si>
    <t>完成所有工程量</t>
  </si>
  <si>
    <t>大陵河综合整治工程（天马丽苑箱涵出口至河口）</t>
  </si>
  <si>
    <t>主要工程内容为河道拓宽清淤、两岸堤防加固，对沿线部分跨河、穿堤建筑物整治等</t>
  </si>
  <si>
    <t>完成工程建设，完成单位工程验收</t>
  </si>
  <si>
    <t>水务局
新华街</t>
  </si>
  <si>
    <t xml:space="preserve">林钟辉
86838333 </t>
  </si>
  <si>
    <t>罗浩彪15902069670</t>
  </si>
  <si>
    <t>广州市花都区九湾潭水库灌区续建配套与节水改造工程</t>
  </si>
  <si>
    <t>工程主要建设内容为对西干渠部分现状渠道破损处进行整治修复，新建渠道两侧堤顶路，对现状3座分水闸，3座倒虹吸，1座机耕桥进行拆除重建，重建管养站2座，设备房2座，信息房1座，新建4座量水设施，对电站排洪闸及大东排洪闸进行电气再造</t>
  </si>
  <si>
    <t>完工并进行结算</t>
  </si>
  <si>
    <t>花都区田美河（花都文旅城段）整治工程</t>
  </si>
  <si>
    <t>本工程主要对CBD范围内田美河平布大道箱涵上游1875米的河道进行整治。堤防级别为4级，主要建筑物级别为4级，防洪标准采用20年一遇。20年一遇合计洪峰流量为130.3立方米/秒，导流建筑物设计洪水标准采用5年一遇</t>
  </si>
  <si>
    <t>三东大道新建渠箱工程</t>
  </si>
  <si>
    <t>新建渠箱BXH=4.2X1.2~6.0X1.5米，总长为895米；管道DN300~d800,总长为513米，检查井27座，沉砂井10座，双箅平入式雨水口64座，以及管线迁改和保护、路面修复工程、交通疏解及其他配套工程</t>
  </si>
  <si>
    <t>龙珠路新建雨水管道工程</t>
  </si>
  <si>
    <t>新建排水管道d300～d1500,总长约2745米，检查井、沉砂井共79座，双篦平入式雨水口151座，包括零星排水设施工程以及管线迁改、路面修复工程等</t>
  </si>
  <si>
    <t>新都桥西片区水浸整治工程</t>
  </si>
  <si>
    <t>本工程新建截水沟共52米，d800~d1500排水管渠长约294米，BxH=2200x1500雨水渠箱88米，BxH=3000x1500雨水渠箱66米，BxH=4000x1500雨水渠箱48米，BxH=5000x1500雨水渠箱486米，d400~d800污水管道26米；管道检查井24座、沉砂井8座、顶管工作井1座、顶管接收井1座、倒虹井2座，引水口闸槽井1座，双篦平入式雨水口40座，以及管线迁改和保护、路面和绿化修复工程、交通疏解及其他配套工程</t>
  </si>
  <si>
    <t>建设北路（迎宾大道-松园路）渠箱工程</t>
  </si>
  <si>
    <t>新建d1500~1.8米x1.5米~2.0米x1.5米~2.8米x1.5米雨水渠箱666米,包括零星排水设施工程以及管线迁改、路面修复工程等</t>
  </si>
  <si>
    <t>松园路（建设北路-京广铁路）渠箱工程</t>
  </si>
  <si>
    <t>新建BxH=2.8米x1.5米~3.5米x1.5米雨水渠箱630米,包括零星排水设施工程以及管线迁改、路面修复工程等</t>
  </si>
  <si>
    <t>九湾潭水库除险加固工程</t>
  </si>
  <si>
    <t>设计洪水标准为100年一遇，校核洪水标准为1000年一遇</t>
  </si>
  <si>
    <t>广州市花都区三甲水闸重建工程</t>
  </si>
  <si>
    <t>工程规模为中型，工程等别为Ⅲ等，三甲水闸属平原区水闸，洪水标准按20年一遇洪水设计，50年一遇洪水校核。主要水工建筑物为3级，临时性建筑物为5级</t>
  </si>
  <si>
    <t>完成工程全部建设内容</t>
  </si>
  <si>
    <t>排水管网清疏及养护工程</t>
  </si>
  <si>
    <t>狮岭镇排水管网清疏养护</t>
  </si>
  <si>
    <t>排水管网检测摸查、管线探测、管道清淤</t>
  </si>
  <si>
    <t>水务局
狮岭镇</t>
  </si>
  <si>
    <t>周丽嫦13926263280</t>
  </si>
  <si>
    <t>徐有毅13609600480</t>
  </si>
  <si>
    <t>花都区殡仪馆供水工程</t>
  </si>
  <si>
    <t>起点位于狮岭镇顺达北街，铺设供水管道至区殡仪馆用地红线，管道长约4.5公里;中途需建设加压泵站，占地面积约300平方米</t>
  </si>
  <si>
    <t>年底完工</t>
  </si>
  <si>
    <t>水务局
花都自来水有限公司</t>
  </si>
  <si>
    <t>彭 伟   36890996</t>
  </si>
  <si>
    <t>岑哲晞 36898685</t>
  </si>
  <si>
    <t>松园路（花城北路-建设北路）渠箱工程</t>
  </si>
  <si>
    <t>新建BxH=2.0米x1.5米雨水渠箱313米,包括零星排水设施工程以及管线迁改、路面修复工程等</t>
  </si>
  <si>
    <t>花都区花山镇水库移民项目</t>
  </si>
  <si>
    <t>福源村道路硬底化、儒林村十六队环境整治、儒林村九队渠道整治及路灯建设</t>
  </si>
  <si>
    <t>水务局
花山镇</t>
  </si>
  <si>
    <t>卢汉勇86949682</t>
  </si>
  <si>
    <t>江耀章
86949491</t>
  </si>
  <si>
    <t>污水管网清疏及养护工程</t>
  </si>
  <si>
    <t>狮岭镇污水管网清淤及养护</t>
  </si>
  <si>
    <t>排水管网检测摸查，管线探测，管道清淤，管道塌方等市政设施应急处理</t>
  </si>
  <si>
    <t>花都区芙蓉嶂水库停车场至芙蓉大酒店间行车拦水坝除险加固工程</t>
  </si>
  <si>
    <t>本工程建议采用下游护坡和消能的方案，结合坝面原有的沥青砼路面和上游边坡砼护面，将土坝保护起来，形成过流条件，保留坝面溢流的功能。在消力池下游抛石填筑，对坝基渗流形成压渗</t>
  </si>
  <si>
    <t>施工图设计、出图、预算送审、施工招标、工程施工、工程竣工验收等</t>
  </si>
  <si>
    <t>水务局
芙蓉管委办</t>
  </si>
  <si>
    <t>王文生13926293600</t>
  </si>
  <si>
    <t>胡文清13922361866</t>
  </si>
  <si>
    <t>镜湖大道朗悦君廷段雨水渠箱工程</t>
  </si>
  <si>
    <t>新建300米Ф800管</t>
  </si>
  <si>
    <t>完成前期工作并进场施工，完成主体工程</t>
  </si>
  <si>
    <t>赤坭镇集贤新村至白坭河排洪渠道工程</t>
  </si>
  <si>
    <t>新建赤坭镇集贤新村至白坭河排洪渠道</t>
  </si>
  <si>
    <t>完成全部建设内容</t>
  </si>
  <si>
    <t>水务局      赤坭镇</t>
  </si>
  <si>
    <t>谢有桂86841204</t>
  </si>
  <si>
    <t>林锦聪  86841352</t>
  </si>
  <si>
    <t>花都区花山镇磨刀坑水库除险加固整治工程</t>
  </si>
  <si>
    <t>对磨刀坑水库大坝、溢洪道和附属设施除险加固改造</t>
  </si>
  <si>
    <t>完成大坝主体建设</t>
  </si>
  <si>
    <t>卢汉勇86949681</t>
  </si>
  <si>
    <t>江耀章
86949490</t>
  </si>
  <si>
    <t>赤坭镇培正大道与114省道交汇路口新建排洪渠道工程</t>
  </si>
  <si>
    <t>新建直径1.5米，长度约700米涵管</t>
  </si>
  <si>
    <t>花都区梯面镇正迳河整治工程</t>
  </si>
  <si>
    <t>新建两岸堤防、对河涌进行清淤、修建防汛道路、两岸绿化等。防御标准为20年一遇，排涝标准为20年一遇，24小时暴雨一天排干。堤防工程等级为4等，堤防级别为4级。整治堤岸河道长330米</t>
  </si>
  <si>
    <t>新建两岸堤防、对河涌进行清淤、修建防汛道路、两岸绿化等。防御标准为20年一遇，排涝标准为20年一遇，24小时暴雨一天排干。堤防工程等级为4等，堤防级别为4级。整治堤岸河道长330M</t>
  </si>
  <si>
    <t>水务局      梯面镇</t>
  </si>
  <si>
    <t>马卫民13926268222</t>
  </si>
  <si>
    <t>杜国杰13694282740</t>
  </si>
  <si>
    <t>花都区赤坭镇铜鼓潭水库除险加固整治工程</t>
  </si>
  <si>
    <t>本水库设计洪水标准为20年一遇，校核标准200年一遇</t>
  </si>
  <si>
    <t>基本完成全部建设内容</t>
  </si>
  <si>
    <t>花都区赤坭镇缠岗水库除险加固整治工程</t>
  </si>
  <si>
    <t>本次设计洪水标准为10年一遇设计，50年一遇校核</t>
  </si>
  <si>
    <t>花东镇大东村新建强排泵站工程</t>
  </si>
  <si>
    <t>大东村新建强排泵站一座</t>
  </si>
  <si>
    <t>水务局
花东镇</t>
  </si>
  <si>
    <t>赖小坤13802747942</t>
  </si>
  <si>
    <t>黄英能13926281633</t>
  </si>
  <si>
    <t>前进村东坑安置区水浸黑点整治工程</t>
  </si>
  <si>
    <t>对排水管改造，铺设φ1000管道400米</t>
  </si>
  <si>
    <t>花东镇高溪村新建强排泵站工程</t>
  </si>
  <si>
    <t>高溪村新建强排泵站一座</t>
  </si>
  <si>
    <t>花东镇凤岗村新建强排泵站工程</t>
  </si>
  <si>
    <t>凤岗村新建强排泵站一座</t>
  </si>
  <si>
    <t>康政路水浸黑点整治工程</t>
  </si>
  <si>
    <t>对黑点范围内的管道清淤一次 ；新铺设2米渠箱243米</t>
  </si>
  <si>
    <t>铜鼓坑河倒虹吸改造工程</t>
  </si>
  <si>
    <t>在倒虹吸入口左岸加建排洪闸，原有三孔倒虹吸原址重建，改为一孔箱形倒虹吸，增加其排污能力，横跨铜鼓坑河的倒虹吸箱顶部需与河底平齐</t>
  </si>
  <si>
    <t>完成施工，并进行完工验收</t>
  </si>
  <si>
    <t>陈惠红15818106747</t>
  </si>
  <si>
    <t>元岭河倒虹吸改造工程</t>
  </si>
  <si>
    <t>原有三孔倒虹吸原址重建，改为一孔箱形倒虹吸，增加其排污能力，横跨元岭河的倒虹吸箱顶部需与河底平齐</t>
  </si>
  <si>
    <t>花都区花山镇工业园排洪渠箱涵改造工程</t>
  </si>
  <si>
    <t>重建排洪渠箱涵一座，长37米</t>
  </si>
  <si>
    <t>完成箱涵主体建设</t>
  </si>
  <si>
    <t>赤坭镇横沙桥底新建排洪渠道工程</t>
  </si>
  <si>
    <t>新建直接1.5米，长度为200米涵管</t>
  </si>
  <si>
    <t>铁山河灌溉排洪闸改造工程</t>
  </si>
  <si>
    <t>拆除原有旧闸，于原闸址下游按水闸功能，分别新建灌溉闸及排洪闸，排洪闸下游设计排洪渠道进铁山河，满足流溪河花干渠排洪要求</t>
  </si>
  <si>
    <t>花东镇北兴村重建排水渠道工程</t>
  </si>
  <si>
    <t>重建排水渠道1公里</t>
  </si>
  <si>
    <t>花都区马溪电排站重建工程</t>
  </si>
  <si>
    <t>工程设计排涝标准为20年一遇24小时暴雨不成灾。泵站规模为Ⅲ等中型工程，主要建筑物为3级，次要建筑物为4级，临时建筑物为5级</t>
  </si>
  <si>
    <t>完成桩基础；导流明渠临时自排闸；完成泵房土建工程；前池段、出水池段结构施工；清污桥段、首尾段护坦施工</t>
  </si>
  <si>
    <t>花都区铜鼓坑综合整治工程（106国道至新庄水库）</t>
  </si>
  <si>
    <t>对106国道桥～新庄水库之间约12.75公里长的河道进行综合治理，堤防设计防洪标准为20年一遇，穿堤建筑物的设计洪水标准与所在堤防相同，治涝设计标准按涝区10年一遇24小时暴雨所产生的径流量：城镇及菜地按一天排干设计：农田按三天排干设计。本工程等级为Ⅳ级，主要建筑物级别为4级，穿堤建筑物设计标准与所在堤防相同，次要建筑物及临时建筑物级别5级</t>
  </si>
  <si>
    <t>建设进度达50%</t>
  </si>
  <si>
    <t>广州市花都区大坳拦河坝花都灌区续建配套与节水改造工程</t>
  </si>
  <si>
    <t>干渠灌排渠设计流量介于20-50立方米/小时之间，渠道及渠系建筑物工程级别为4级，支渠灌排渠设计流量小于5立方米/小时，渠道工程级别为5级</t>
  </si>
  <si>
    <t>开始进场施工，并完成工程建设内容50%</t>
  </si>
  <si>
    <t>广州市花都区福源水库灌区续建配套与节水改造工程</t>
  </si>
  <si>
    <t>本工程等别为Ⅲ等。设计洪水标准为10年一遇最大24小时设计暴雨3天平均排干</t>
  </si>
  <si>
    <t>花东镇三凤村排洪渠整治工程</t>
  </si>
  <si>
    <t>整治花都大道以南至机场北排洪渠之间约2公里渠箱及排洪渠，设计防洪标准为20年一遇，排涝标准为20年一遇24小时暴雨不成灾。复核现状花安东路箱涵及下游排洪渠过流能力，不满足则拓宽；对箱涵及排洪渠清淤疏浚，并按防洪和排涝标准进行堤岸达标整治</t>
  </si>
  <si>
    <t>2018-2019</t>
  </si>
  <si>
    <t>项目建议书批复、设计招标、方案设计、防洪评价报告、规划报建、地质钻探、初步设计、初步设计批复、环评批复、施工图设计、水土保持批复、施工图审查、预算编制、预算评审等有序办理建设前期手续</t>
  </si>
  <si>
    <t>广州市花都区三坑水库灌区续建配套与节水改造工程</t>
  </si>
  <si>
    <t>恢复至灌区原设计灌溉面积1.2万亩，且提高灌区渠系水利用系数，即由0.5提高到0.7</t>
  </si>
  <si>
    <t>完成工程总进度的70%</t>
  </si>
  <si>
    <t>花都区秀全街新街支渠整治工程</t>
  </si>
  <si>
    <t>工程等别为Ⅳ等，主要建筑物级别为4级，次要建筑物级别为5级</t>
  </si>
  <si>
    <t>完成工程总进度的50%</t>
  </si>
  <si>
    <t>广州市党员干部法纪教育基地给水工程</t>
  </si>
  <si>
    <t>从S114省道与广源路交界处开始铺设至巴江河，长约1.1公里</t>
  </si>
  <si>
    <t>开展前期工作并进场施工</t>
  </si>
  <si>
    <t>雅瑶泵站扩建工程</t>
  </si>
  <si>
    <t>对雅瑶泵站进行扩建，污水提升能力提高至5万吨/日</t>
  </si>
  <si>
    <t>完成前期工作并进场施工</t>
  </si>
  <si>
    <t>罗伟波
18122769490</t>
  </si>
  <si>
    <t>梯面污水处理站提标改造工程</t>
  </si>
  <si>
    <t>对污水处理站进行提标改造，使出水达到一级A标准</t>
  </si>
  <si>
    <t>黄致鑫
18680272878</t>
  </si>
  <si>
    <t>花都区花山镇九湾潭西干渠城西村段整治工程</t>
  </si>
  <si>
    <t>对九湾潭西干渠城西村段长1000米土渠进行整治</t>
  </si>
  <si>
    <t>对1000米土渠进行整治</t>
  </si>
  <si>
    <t>广州市花都区网顶河入流溪河桥涵改造工程</t>
  </si>
  <si>
    <t>建筑物级别与流溪河堤防等级相同，为1级，其余永久性水工建筑物级别为3级，临时工程级别为4级</t>
  </si>
  <si>
    <t>完成工程总进度的60%</t>
  </si>
  <si>
    <t>花东镇水库移民项目</t>
  </si>
  <si>
    <t>七星村灌渠整治，文化室建设及环境整治；四联村灌渠及环境整治；望顶村文化室建设及环境整治；狮前村机耕桥建设</t>
  </si>
  <si>
    <t>广州市花都区胡屋河综合整治工程</t>
  </si>
  <si>
    <t>按防洪标准20一遇进行整治</t>
  </si>
  <si>
    <t>完成工程前期工作、完成征地拆迁后开始进行施工</t>
  </si>
  <si>
    <t>花都区西群河综合整治工程</t>
  </si>
  <si>
    <t>对西群河明河段及大沙河全河明河段进行一河两岸整治，同步完善截污管道</t>
  </si>
  <si>
    <t>S118和X281污水管道及泵站工程</t>
  </si>
  <si>
    <t>沿S118（北兴中心小学-流溪河）建设污水主管道约5公里</t>
  </si>
  <si>
    <t>完成前期工作</t>
  </si>
  <si>
    <t>花都区大迳河综合整治工程</t>
  </si>
  <si>
    <t>对大迳河河段进行一河两岸整治，同步完善截污管道</t>
  </si>
  <si>
    <t>广州市花都区新街电排站工程</t>
  </si>
  <si>
    <t>站规模为中型工程，泵站等别为Ⅲ等，主要建筑物级别为3级，次要建筑物为4级，临时建筑物为5级</t>
  </si>
  <si>
    <t>完成工程总进度的15%</t>
  </si>
  <si>
    <t>花都区花山镇社公坑河整治工程</t>
  </si>
  <si>
    <t>对社公坑河进行综合整治（约长9.43公里，含渠系建筑物）</t>
  </si>
  <si>
    <t>开展前期工作</t>
  </si>
  <si>
    <t>五和排涝站扩建工程</t>
  </si>
  <si>
    <t>对炭步镇五和排涝站进行扩建</t>
  </si>
  <si>
    <t>完成前期工程</t>
  </si>
  <si>
    <t>水务局
炭步镇</t>
  </si>
  <si>
    <t>曾繁林86731773</t>
  </si>
  <si>
    <t>刘福炜13829748844</t>
  </si>
  <si>
    <t>花都区钟村雨水泵站工程</t>
  </si>
  <si>
    <t>泵站设计排水流量为28.5立方米/秒，泵站等别为Ⅲ等，规模为中型</t>
  </si>
  <si>
    <t>雅瑶截污工程（雅瑶南路到雅瑶旧村段）</t>
  </si>
  <si>
    <t>沿雅瑶涌中下游（雅瑶旧村段）敷设截污管道（渠箱）约1.8公里</t>
  </si>
  <si>
    <t>花都区秀全街大布村排涝工程</t>
  </si>
  <si>
    <t>从拥军路沿云峰路至天马河新建2.7公里长排水渠箱</t>
  </si>
  <si>
    <t>花都区大陵河排涝泵站工程</t>
  </si>
  <si>
    <t>新建排涝泵站一座（含电排站及自排闸），河道疏浚100米</t>
  </si>
  <si>
    <t>完成初步设计及概算，概算财政评审；进行施工图设计及审查、预算编制及预算财政评审、施工招标等各项前期工作，争取2018年年底前动工</t>
  </si>
  <si>
    <t>水务局      新华街</t>
  </si>
  <si>
    <t>雅瑶涌污水提升泵站</t>
  </si>
  <si>
    <t>泵站规模旱季7万立方米/天，雨季13万立方米/天</t>
  </si>
  <si>
    <t>天马水闸泵站新建工程</t>
  </si>
  <si>
    <t>新建水闸1座，设计过闸流量164立方米/秒，过流净宽4孔×6米，新建泵站一座</t>
  </si>
  <si>
    <t>完成前期工作，筹备进场施工</t>
  </si>
  <si>
    <t>花都区花山镇布岗东方渠整治工程</t>
  </si>
  <si>
    <t>对布岗东方渠进行综合整治（约长3.3公里，含渠系建筑物）</t>
  </si>
  <si>
    <t>对布岗东方渠进行综合整治（约长1.65公里，含渠系建筑物）</t>
  </si>
  <si>
    <t>花都区花山镇红群南村渠整治工程</t>
  </si>
  <si>
    <t>对红群南村渠进行综合整治（全长2.8公里，含渠系建筑物）</t>
  </si>
  <si>
    <t>对红群南村渠进行综合整治（全长1.4公里，含渠系建筑物）</t>
  </si>
  <si>
    <t>广州市花都区集益水库灌区续建配套与节水改造工程</t>
  </si>
  <si>
    <t>整治集益水库灌区渠道长度10公里</t>
  </si>
  <si>
    <t>赤坭镇剑岭排洪河入巴江河口泵站工程</t>
  </si>
  <si>
    <t>重建剑岭排洪河入巴江河口泵站一座</t>
  </si>
  <si>
    <t>花都区花山镇流溪河4支渠改造工程</t>
  </si>
  <si>
    <t>建设渠道长1.041公里</t>
  </si>
  <si>
    <t>建设渠道长574米</t>
  </si>
  <si>
    <t>三和排灌站技改扩容工程</t>
  </si>
  <si>
    <t>对炭步镇三和排灌站进行改造</t>
  </si>
  <si>
    <t>福源水库达标加固整治工程</t>
  </si>
  <si>
    <t>中型水库，达标加固水库大坝、溢洪道、输水涵，增设观测设施</t>
  </si>
  <si>
    <t>赤坭镇剑岭排洪整治工程</t>
  </si>
  <si>
    <t>整治河道约2000米</t>
  </si>
  <si>
    <t>花都区花山镇东方雅江水渠改造工程</t>
  </si>
  <si>
    <t>建设渠道长1.2公里</t>
  </si>
  <si>
    <t>花都区梯面镇梯清河（猫窿段）整治工程</t>
  </si>
  <si>
    <t>整治内容包括新建护岸挡土墙、河道清淤、填筑防洪堤、绿化、防护杆等，计划整治长度581米，重建桥1座</t>
  </si>
  <si>
    <t>山前旅游大道大型生活住宅区污水管工程</t>
  </si>
  <si>
    <t>对南航碧花园、九溪御龙山庄、金碧御水山庄、绿城桃花源、元邦山清水秀、芙蓉花园等6个生活小区污水管网进行截污，共建设300-800管径长度10公里</t>
  </si>
  <si>
    <t>大迳河支流综合整治工程</t>
  </si>
  <si>
    <t>设计污水管道位于花都区狮岭镇，管径为D800,管道起点为大迳河支流与红棉大道北交界，管道终点为大迳河支流接入大迳河处，全长约1600米</t>
  </si>
  <si>
    <t>完成前期工作，进场施工</t>
  </si>
  <si>
    <t>四、幸福美丽花都（40个）</t>
  </si>
  <si>
    <t>花都区养老院
（含区救助安置中心）</t>
  </si>
  <si>
    <t>花都区养老院项目总用地面积82.08亩，其中一期总用地面积为40.58亩，按1000张床位规模设计，主要建设4栋6至8层老人疗养楼、1栋6层管理用房、1栋2层后勤服务楼；建筑面积为36790平方米，其中地上建筑面积为35338平方米，地下建筑面积1452平方米；二期总用地面积为41.49亩，按200张床位规模设计，主要建设1栋6层福利楼及相关配套工程等，建筑面积为8730平方米，其中地上建筑面积为6930平方米，地下建筑面积1800平方米</t>
  </si>
  <si>
    <t>主体结构施工完成，设备采购，竣工验收</t>
  </si>
  <si>
    <t>李荣渝</t>
  </si>
  <si>
    <t>民政局
建管中心</t>
  </si>
  <si>
    <t>王向东
36891266
宋志国
37726026</t>
  </si>
  <si>
    <t>黄玉荣
13533994215
朱光宇
13926290139</t>
  </si>
  <si>
    <t>市、区重点项目</t>
  </si>
  <si>
    <t>炭步镇中心卫生院医疗综合大楼</t>
  </si>
  <si>
    <t>项目总用地面积12616平方米，建设综合大楼建筑面积为6700平方米，规划设置200张床位。卫生院旧院区改造内容：旧院区的急诊楼（C级危楼，建筑面积1600平方米）加固装修，改造为门诊医技楼，并建一条长100米的遮光避雨长廊连接新的综合大楼。旧门诊楼（面积2500平方米）改造成公共卫生科，旧住院楼永福楼（建筑面积1000平方米）拆除改为绿化用地</t>
  </si>
  <si>
    <t>2015
-
2018</t>
  </si>
  <si>
    <t>进入旧院区的改造工程</t>
  </si>
  <si>
    <t>卫计局</t>
  </si>
  <si>
    <t>陈琼锋86843433</t>
  </si>
  <si>
    <t>贺立华
86731589</t>
  </si>
  <si>
    <t>花都区第一中学校园功能微改造项目</t>
  </si>
  <si>
    <t>新建风雨连廊，校道维修改造，实验楼、办公楼、学生宿舍、饭堂、旧校门、教师宿舍，整体切合本校校园文化提升改造。新建学校南校门，学校路灯建设，绿化景观文化提升改造，学校生态园、开放式书吧、校史馆建设，学校围墙文化、学校走廓、通道及专用场室文化升级改造，校道风雨连廊文化、学校架空层文化、学校架空层文化、食堂文化、运动场文化景观建设</t>
  </si>
  <si>
    <t>校园改造及场室提升改造</t>
  </si>
  <si>
    <t>教育局</t>
  </si>
  <si>
    <t>张克彬36898766</t>
  </si>
  <si>
    <t>危德建15918603326</t>
  </si>
  <si>
    <t>花都区业余体育学校训练、学习及生活楼工程</t>
  </si>
  <si>
    <t>总建筑面积约7000平方米。拟建一栋温水馆、身体素质综合训练楼（该温水馆项目已于2009年立项），二栋学生学习、生活保障楼和学校跑道、球场等配套工程</t>
  </si>
  <si>
    <t>完成前期报建及勘察、设计和施工总承包施工招标</t>
  </si>
  <si>
    <t>文广新局</t>
  </si>
  <si>
    <t>何东升
13926298666</t>
  </si>
  <si>
    <t>秦安华18820014007</t>
  </si>
  <si>
    <t>狮岭镇御华园小学场室装修及设施设备配置工程</t>
  </si>
  <si>
    <t>装饰工程及设施设备建设</t>
  </si>
  <si>
    <t>进行场室装修及设施设备配置，2018年完成项目建设</t>
  </si>
  <si>
    <t>钟丽香13639606300</t>
  </si>
  <si>
    <t>花都区体育中心周边体育设施升级改造项目</t>
  </si>
  <si>
    <t>升级改造面积19163.5平方米，主要翻新室外篮球场、网球场地面及围网，改造旧篮球馆，安装木地板，新建羽毛球馆及配套停车场，新建网球场和羽毛球馆管理房，增加人行步道、绿化及附属休息、休闲设施等</t>
  </si>
  <si>
    <t>完成整体建设</t>
  </si>
  <si>
    <t>花东镇峰境小学场室装修及设施设备配置项目</t>
  </si>
  <si>
    <t>谢金亮13826058866</t>
  </si>
  <si>
    <t>秀全街保利第二小学场室装修及设施设备配置项目</t>
  </si>
  <si>
    <t>彭咏秋13600011720</t>
  </si>
  <si>
    <t>狮岭镇金碧小学场室装修及设施设备配置项目</t>
  </si>
  <si>
    <t>黄永平13556088222</t>
  </si>
  <si>
    <t>花都区赤坭镇赤坭圩小学校园功能微改造项目</t>
  </si>
  <si>
    <t>新建风雨连廊、文化长廊，校道维修改造，绿化提升改造，学校校门及周边提升改造，教学楼、综合楼外墙翻新改造</t>
  </si>
  <si>
    <t>林伟华13711385621</t>
  </si>
  <si>
    <t>雅居乐万科•热橙花园公建配套社区卫生服务中心</t>
  </si>
  <si>
    <t>拟利用雅居乐万科•热橙花园居住区的公建配套建设一所3035平方米社区卫生服务中心</t>
  </si>
  <si>
    <t>初步设计、工程招标、评估审查；建设与安装工程以及完善装修等</t>
  </si>
  <si>
    <t>曹扬
86801322</t>
  </si>
  <si>
    <t>旷晓兰36857598</t>
  </si>
  <si>
    <t>花都区儿童公园第二期工程</t>
  </si>
  <si>
    <t>用地面积18.8公顷</t>
  </si>
  <si>
    <t>排水系统、绿化升级、园建设施、公园主要节点彩绘装饰、园区围墙、游乐项目、园内山体护坡加固。</t>
  </si>
  <si>
    <t>赤坭镇碧桂园小学场室装修及设施设备配置项目</t>
  </si>
  <si>
    <t>骆国海13416437818</t>
  </si>
  <si>
    <t>花都区花东中学校园功能微改造项目</t>
  </si>
  <si>
    <t>校道提升改造,绿化提升改造,教学楼、实验楼、图书楼的楼梯、走廓、通道及专用场室升级改造,学校校门及周边提升改造,图书馆广场文化氛围提升改造,食堂周边广场文化氛围提升改造,宿舍区文化氛围提升改造,休闲区文化氛围提升改造,新建学校主题文化雕塑及外立面学校文化浮雕</t>
  </si>
  <si>
    <t>刘永池13922364846</t>
  </si>
  <si>
    <t>城区公厕改造工程</t>
  </si>
  <si>
    <t>对城区三座公厕约730平方米进行升级改造</t>
  </si>
  <si>
    <t>新中路、人民公园、天贵路三个公厕改造</t>
  </si>
  <si>
    <t>圆玄中学创建广州市示范性高中项目</t>
  </si>
  <si>
    <t>新建学生宿舍5358平方米；新建体育馆艺术楼工程19820平方米，地下车库10850平方米；大门广场校园环境建设；大楼天面及厕所改造；信息化建设；学科实验室建设</t>
  </si>
  <si>
    <t>学生宿舍项目进行主体工程建设；体育馆艺术楼项目完成前期建设手续，进行主体工程施工</t>
  </si>
  <si>
    <t>建管中心
教育局</t>
  </si>
  <si>
    <t>宋志国37726548</t>
  </si>
  <si>
    <t>张志彬
37726548</t>
  </si>
  <si>
    <t>花都区新雅街清莲小学</t>
  </si>
  <si>
    <t>项目用地面积约23.4亩，建筑面积约15818平方米。建设教学楼、综合楼以及室外道路、绿化、运动场地、校门、围墙等配套设施</t>
  </si>
  <si>
    <t>进行主体工程施工，2018年完成主体工程建设</t>
  </si>
  <si>
    <t>新雅街</t>
  </si>
  <si>
    <t>杜建军 13602232889</t>
  </si>
  <si>
    <t>徐伟林
86836922</t>
  </si>
  <si>
    <t>公安基建项目</t>
  </si>
  <si>
    <t>建筑约28944平方米</t>
  </si>
  <si>
    <t>2012
-
2019</t>
  </si>
  <si>
    <t>开展前期工作并开工建设：竣工结算及保质金</t>
  </si>
  <si>
    <t>廖湛辉13802752213</t>
  </si>
  <si>
    <t>曾促进13922355833</t>
  </si>
  <si>
    <t>花都区新华街第五小学主教学楼建设工程</t>
  </si>
  <si>
    <t>拆除原主教学楼，在原址新建一栋六层教学楼及附属配套工程，建筑面积11552平方米</t>
  </si>
  <si>
    <t>农贸肉菜市场升级改造</t>
  </si>
  <si>
    <t>按照《花都区农贸市场升级改造方案》的标准，各农贸市场实施升级改造</t>
  </si>
  <si>
    <t>继续推进农贸肉菜市场升级改造</t>
  </si>
  <si>
    <t>市场和质量监督管理局</t>
  </si>
  <si>
    <t>张健13602237788</t>
  </si>
  <si>
    <t>宋和平13926221100</t>
  </si>
  <si>
    <t>广雅中学花都校区</t>
  </si>
  <si>
    <t>项目用地面积约257亩，建筑面积约18.5万平方米。建设教学楼、实验楼、图书馆、体育馆、学生宿舍、食堂、运动场及配套设施</t>
  </si>
  <si>
    <t>完成前期建设手续，进行主体工程施工</t>
  </si>
  <si>
    <t>中山大学附属仁济医院</t>
  </si>
  <si>
    <t>按三级甲等综合医院标准建设，建设用地125亩，净用地84亩，建筑面积17.2万平方米(含地下室面积)，床位1000张</t>
  </si>
  <si>
    <t>施工设计审查；监理、施工招标、合同签订及完善基础建设等</t>
  </si>
  <si>
    <t>旷晓兰
36857598</t>
  </si>
  <si>
    <t>市、区重点项目
企业捐建</t>
  </si>
  <si>
    <t>雅瑶中学（新校）新建</t>
  </si>
  <si>
    <t>新建教学楼、实验楼、艺术楼、图书馆、室内体育馆、行政楼、学生宿舍、地下车库</t>
  </si>
  <si>
    <t>茹燕聪13926228626</t>
  </si>
  <si>
    <t>公安业务用房及训练基地</t>
  </si>
  <si>
    <t>84000平方米</t>
  </si>
  <si>
    <t>正负零零以下基础</t>
  </si>
  <si>
    <t>古塘学校新建</t>
  </si>
  <si>
    <t>韩锡波
13925044669</t>
  </si>
  <si>
    <t>花都区殡仪馆迁建工程</t>
  </si>
  <si>
    <t>花都区殡仪馆迁建项目总用地面积为85526.9平方米（约128.31亩），总建筑面积24867.89平方米。主要建设内容包括告别区、殡仪服务区、家属休息区、火化区、生活区、业务区、停车场及其配套设施等</t>
  </si>
  <si>
    <t>完成施工单位招标工作，开展土方开挖、基础工程、边坡支护等工作，开展地下室、主体的施工及配套工程施工</t>
  </si>
  <si>
    <t>王向东 13600016183</t>
  </si>
  <si>
    <t>戴延良 13926228858</t>
  </si>
  <si>
    <t>花都区花城街三东小学改扩建</t>
  </si>
  <si>
    <t>项目用地面积约42.8亩，建筑面积约19845平方米。建设教学楼、实验楼、学生食堂以及室外道路、绿化、运动场地、校门、围墙等配套设施</t>
  </si>
  <si>
    <t>建管中心</t>
  </si>
  <si>
    <t>花都区花城街紫兰中学</t>
  </si>
  <si>
    <t>项目用地面积约36.3亩，建筑面积约29461平方米。建设综合教学楼、学生食堂、体育馆以及室外道路、绿化、运动场地、校门、围墙等配套设施</t>
  </si>
  <si>
    <t>花都区花城街石岗小学改扩建</t>
  </si>
  <si>
    <t>项目扩征用地面积约10亩，新建建筑面积约14430平方米。建设教学楼、体育馆以及室外道路、绿化、运动场地、校门、围墙等配套设施</t>
  </si>
  <si>
    <t>花都区花城街紫兰小学</t>
  </si>
  <si>
    <t>项目用地面积约25.4亩，建筑面积约16876平方米。建设综合教学楼、学生食堂、体育馆以及室外道路、绿化、运动场地、校门、围墙等配套设施</t>
  </si>
  <si>
    <t>雅居乐小学教学楼项目</t>
  </si>
  <si>
    <t>雅居乐小学新建教学楼，用地面积672平方米，建筑面积7608平方米</t>
  </si>
  <si>
    <t>张全胜13926260288</t>
  </si>
  <si>
    <t>秀全外国语学校教学楼项目</t>
  </si>
  <si>
    <t>秀全外国语学校拆除旧实验楼，新建教学楼，用地面积1300平方米，建筑面积3900平方米</t>
  </si>
  <si>
    <t>汤勇军13710511511</t>
  </si>
  <si>
    <t>花都区人民医院新院</t>
  </si>
  <si>
    <t>项目总用地面积约220亩，实际用地139亩，总建筑面积预计23万平方米，建成后病床总数达1500张</t>
  </si>
  <si>
    <t>主要为施工图设计、施工图审查、预算编制和评审、工程招标等</t>
  </si>
  <si>
    <t>李箐
13580462285</t>
  </si>
  <si>
    <t>市、区重点项目
争取市财政统筹3000万元资金支持</t>
  </si>
  <si>
    <t>花都区乡村振兴工程</t>
  </si>
  <si>
    <t>落实党的十九大提出的乡村振兴战略，按照“产业兴旺、生态宜居、乡风文明、治理有效、生活富裕”要求和标准，开展“花都乡村振兴工程”项目建设，具体包括：花都流溪河乡村景观画廊建设、花都白坭河生态景观带建设、花都北部森林小镇建设、花都农村人居环境宜居示范建设、中国热科院花都都市农业示范区建设、花都农业公园集群建设5个分项工程</t>
  </si>
  <si>
    <t>主要开展项目前期工作</t>
  </si>
  <si>
    <t>农林局</t>
  </si>
  <si>
    <t>黄继明
36961621
13602236811</t>
  </si>
  <si>
    <t>谢婉红
86971262
13602237183</t>
  </si>
  <si>
    <t>花都区脑科康复医院</t>
  </si>
  <si>
    <t>项目建设参照三级精神病医院标准建设，总用地面积约50亩，规划病床数300张，总建筑面积3.6万平方米（含绿化建筑和公共设施等）</t>
  </si>
  <si>
    <t>征收土地，用地报批及前期基础等工作</t>
  </si>
  <si>
    <t>争取市财政统筹3000万元资金支持</t>
  </si>
  <si>
    <t>广州市花都区人民法院新建审判业务用房项目</t>
  </si>
  <si>
    <t>项目占地面积40494平方米，总建筑面积为58100平方米，其中地上建筑面积46700平方米，地下建筑面积11400平方米</t>
  </si>
  <si>
    <t>李晓东</t>
  </si>
  <si>
    <t>区法院
建管中心</t>
  </si>
  <si>
    <t>李娜
66852880
宋志国
37726026</t>
  </si>
  <si>
    <t>王凤媚13922353001</t>
  </si>
  <si>
    <t>花都区市民健身中心
(花都区工人文化宫)</t>
  </si>
  <si>
    <t xml:space="preserve">30000平方米。建筑物不超过5层，车位不少于250个。主要包括篮球馆、羽毛球馆、健美馆、网球场、游泳池、瑜伽室等健身运动场地，适当配置与文体相关的商业门铺，满足市民运动消费需要
</t>
  </si>
  <si>
    <t>计划完成前期报建、方案报批及勘察、设计和施工总承包招标</t>
  </si>
  <si>
    <t>总工会
文广新局</t>
  </si>
  <si>
    <t>钟景新  13902390270
何东升
13926298666</t>
  </si>
  <si>
    <t>陈小刚
13902395385
秦安华18820014007</t>
  </si>
  <si>
    <t>花山镇公益性骨灰楼</t>
  </si>
  <si>
    <t>按照《广州市花都区2013-2045年骨灰安放设施建设总体规划》要求，花山镇第一期规划建设一座3.5万格位的公益性骨灰楼，以满足镇人口的骨灰安放需求</t>
  </si>
  <si>
    <t>完成调规及土地报批工作，完成选址的征地工作</t>
  </si>
  <si>
    <t>梁运洪13570382870罗金花13719108009</t>
  </si>
  <si>
    <t>花都区公益性骨灰楼建设项目</t>
  </si>
  <si>
    <t>公益性骨灰楼建设总用地面积约为55639平方米（83.4735亩），总建筑面积为5225.4平方米，建筑占地面积为1770平方米。主要建设包括：骨灰楼、祭拜区、牌坊、值班室、业务用房、公共厕所、停车场等</t>
  </si>
  <si>
    <t>落实用地指标、地籍调查、开展用地结案、产权注销、产权变更、办理《建设用地批准书》、可行性研究方案、初步设计、卫生学评价等工作。（说明：用地指标如期落实，以上工作才能如期推进，待用地手续完备后，该项目移交区建管中心）</t>
  </si>
  <si>
    <t>民政局</t>
  </si>
  <si>
    <t>王向东13600016183</t>
  </si>
  <si>
    <t>李红坚18620109180</t>
  </si>
  <si>
    <t>尚品雅居公建配套医疗卫生用房</t>
  </si>
  <si>
    <t>拟利用尚品雅居公建配套（13609平方米医疗卫生用房和500平方米残疾人康复中心）调配建设秀全街建设1所社区卫生服务中心，面积约4000平方米；迁建区血站，面积约3500平方米；迁建区120急救医疗指挥中心，面积约1300平方米；迁建区慢性病所防治所,面积约1950平方米以及约1800平方米残疾人康复中心</t>
  </si>
  <si>
    <t xml:space="preserve">初步设计、工程招标、评估审查及开工建设等 </t>
  </si>
  <si>
    <t>已完工2018年需财政支付项目（共42个）</t>
  </si>
  <si>
    <t>花都区迎宾大道西（公益路-平步大道）、平步大道（迎宾大道-云峰路）道路和绿化升级改造工程</t>
  </si>
  <si>
    <t>完工</t>
  </si>
  <si>
    <t>工程全长7.8公里，道路改造面积为40.8万平方米，绿化改造面积11万平方米</t>
  </si>
  <si>
    <t>竣工结算</t>
  </si>
  <si>
    <t>村级示范公园（岐山公园）</t>
  </si>
  <si>
    <t>入口广场及环山路，道路全长约0.96公里</t>
  </si>
  <si>
    <t>绿道网及休闲带建设-6号花城美景绿道</t>
  </si>
  <si>
    <t>新增25公里6号花城美景绿道</t>
  </si>
  <si>
    <t>花都区迎宾大道隧道(商业大道、镜湖大道段）立体绿化工程</t>
  </si>
  <si>
    <t>总长度约为1.971公里，其中商业大道隧道段长1.036公里，镜湖大道隧道段长0.935公里</t>
  </si>
  <si>
    <t>地铁九号线沿线城市道路交通优化工程</t>
  </si>
  <si>
    <t>全长2.44公里，含4个车行隧道和3个人行隧道建设</t>
  </si>
  <si>
    <t>2012
-
2016</t>
  </si>
  <si>
    <t>三东大道市政化改造工程（建设北路-旧107国道）</t>
  </si>
  <si>
    <t>长约1.85公里，规划宽度为49-57米</t>
  </si>
  <si>
    <t>2014
-
2017</t>
  </si>
  <si>
    <t>红棉大道跨风神大道立交桥</t>
  </si>
  <si>
    <t>长1.77公里,宽60米</t>
  </si>
  <si>
    <t>2013
-
2016</t>
  </si>
  <si>
    <t>花都区秀全中学新校区北侧道路工程（一期）</t>
  </si>
  <si>
    <t>长0.594公里，宽20米</t>
  </si>
  <si>
    <t>2013
-
2015</t>
  </si>
  <si>
    <t>1939（含征地拆迁费500）</t>
  </si>
  <si>
    <t>布岗路工程</t>
  </si>
  <si>
    <t>长约0.45公里，宽10米</t>
  </si>
  <si>
    <t>嘉爵园南侧路工程</t>
  </si>
  <si>
    <t>全长约347.51米，宽20米，双向2车道，为城市支路</t>
  </si>
  <si>
    <t>2014
-
2016</t>
  </si>
  <si>
    <t>曙光路（平步大道-永安路）工程</t>
  </si>
  <si>
    <t>全长约1.338公里，宽40米</t>
  </si>
  <si>
    <t>宝华路（曙光路-凤凰路）工程</t>
  </si>
  <si>
    <t>长0.69公里，宽40米</t>
  </si>
  <si>
    <t>2016
-
2017</t>
  </si>
  <si>
    <t>11250（含征地拆迁费6400）</t>
  </si>
  <si>
    <t>殷建勇
36915272</t>
  </si>
  <si>
    <t>茶梅街（公益路-玫瑰路）工程</t>
  </si>
  <si>
    <t>长约0.22公里，规划宽度20米</t>
  </si>
  <si>
    <t>荔枝基路（凤凰路-迎宾大道）工程</t>
  </si>
  <si>
    <t>全长0.904公里，规划路宽为20米</t>
  </si>
  <si>
    <t>2015
-
2017</t>
  </si>
  <si>
    <t>3300（含征地拆迁费1347）</t>
  </si>
  <si>
    <t>花都区校车停靠站点工程</t>
  </si>
  <si>
    <t>区校车停靠站点建设</t>
  </si>
  <si>
    <t>村镇交通服务设施建设工程</t>
  </si>
  <si>
    <t>在公交车到达的城区外村镇新建约200座公交候车亭，其中58处结合设置校车停靠站交通标志</t>
  </si>
  <si>
    <t>2015
-
2016</t>
  </si>
  <si>
    <t>城区交通安全设施改造工程</t>
  </si>
  <si>
    <t>对中心城区主要路口交通信号灯及信号机进行升级改造，同时敷设光纤接入广州中心城区智能交通信息系统，提高路口通行能力</t>
  </si>
  <si>
    <t>G106（龙口-迎宾大道段）改造工程</t>
  </si>
  <si>
    <t>长3.2公里，宽24米</t>
  </si>
  <si>
    <t xml:space="preserve">S118(龙口-迎宾大道段）改造工程   </t>
  </si>
  <si>
    <t>全长1.79公里，宽44米</t>
  </si>
  <si>
    <t>75737部队营区周边战备机动公路工程</t>
  </si>
  <si>
    <t>全长约0.92公里，宽8米</t>
  </si>
  <si>
    <t>秀全中学新校区东边路（田螺岭—南二经济社果园）工程</t>
  </si>
  <si>
    <t>长约2.335公里，路基宽度6.5米，双向两车道</t>
  </si>
  <si>
    <t>新雅大桥-农新桥路面改造工程</t>
  </si>
  <si>
    <t>长3.894公里，根据现状路面宽度进行改造，同时完善标志标线及其他交通安全设施</t>
  </si>
  <si>
    <t>岭西大道（S114线～新赤公路）工程</t>
  </si>
  <si>
    <t>长2.32公里，宽30米</t>
  </si>
  <si>
    <t>2013
-
2014</t>
  </si>
  <si>
    <t>姚有和
36890791</t>
  </si>
  <si>
    <t>永悦路工程（永悦二街～杨屋二村）</t>
  </si>
  <si>
    <t>长约562米，其中KO+250～KO+540采用30米宽断面KO+540～KO+812采用20米宽断面</t>
  </si>
  <si>
    <t>桂花路（兰花路-紫薇路）工程</t>
  </si>
  <si>
    <t>长约353.5米,宽20米</t>
  </si>
  <si>
    <t>机场北出口、联邦大道交通黑点改造</t>
  </si>
  <si>
    <t>对机场北进场路、联邦大道与S118交叉口进行优化改造</t>
  </si>
  <si>
    <t>2014
-
2015</t>
  </si>
  <si>
    <t>交通拥堵路口改造工程</t>
  </si>
  <si>
    <t>合共整治27个交通拥堵路口，改造相关路口的交通安全设施、交通标识、渠化路口</t>
  </si>
  <si>
    <t>新华路（天贵路-商业大道）工程</t>
  </si>
  <si>
    <t>长约1公里,规划宽30米，近期实施宽度24-28米</t>
  </si>
  <si>
    <t>南航大道拓宽改造工程</t>
  </si>
  <si>
    <t xml:space="preserve"> 长约3.5公里</t>
  </si>
  <si>
    <t>2012
-
2014</t>
  </si>
  <si>
    <t>Y774横瑞线砼路面加铺改造工程</t>
  </si>
  <si>
    <t>长约6.204公里</t>
  </si>
  <si>
    <t>X264芙蓉大道扩建改造工程（全线）</t>
  </si>
  <si>
    <t>全长9.8公里，路面宽40-45米</t>
  </si>
  <si>
    <t>培正大道（X284两赤线）砼路面重铺工程</t>
  </si>
  <si>
    <t>全长11.42公里砼路面加铺，双向四车道</t>
  </si>
  <si>
    <t>锦城雅居乐中学及幼儿园道路建设工程</t>
  </si>
  <si>
    <t>长约0.55公里，学校西侧采用18米断面，学校北侧采用10米宽断面</t>
  </si>
  <si>
    <t>新赤公路工程</t>
  </si>
  <si>
    <t>长9.67公里，双向四车道</t>
  </si>
  <si>
    <t>2009
-
2014</t>
  </si>
  <si>
    <t>商业大道（花城路-花都湖）改造工程</t>
  </si>
  <si>
    <t>长约1.96公里,宽17.5米</t>
  </si>
  <si>
    <t>三东大道（建设北路至天贵路）沥青改造工程</t>
  </si>
  <si>
    <t>长约1.33公里，宽度50-55.7米，沥青砼加铺</t>
  </si>
  <si>
    <t>2012
-
2013</t>
  </si>
  <si>
    <t>荔红北路改造工程</t>
  </si>
  <si>
    <t>长约2.1公里,宽15米</t>
  </si>
  <si>
    <t>X308鳌花线水毁修复工程</t>
  </si>
  <si>
    <t>长约10公里，水毁修复工程</t>
  </si>
  <si>
    <t>花都区城镇污水处理厂配套污水管网（二期）工程-培正大道（狮岭段）污水支管工程</t>
  </si>
  <si>
    <t>长约2.4公里，污水支管工程</t>
  </si>
  <si>
    <t>地铁九号线沿线城市道路交通优化工程荔红中路车行隧道景观提升工程</t>
  </si>
  <si>
    <t>车行隧道敞口段的外立面装修</t>
  </si>
  <si>
    <t>地铁九号线沿线城市道路交通优化工程镜湖大道车行隧道景观提升工程</t>
  </si>
  <si>
    <t>地铁九号线沿线城市道路交通优化工程商业大道车行隧道景观提升工程</t>
  </si>
</sst>
</file>

<file path=xl/styles.xml><?xml version="1.0" encoding="utf-8"?>
<styleSheet xmlns="http://schemas.openxmlformats.org/spreadsheetml/2006/main">
  <numFmts count="7">
    <numFmt numFmtId="176" formatCode="#,##0_);[Red]\(#,##0\)"/>
    <numFmt numFmtId="177" formatCode="0_ "/>
    <numFmt numFmtId="42" formatCode="_ &quot;￥&quot;* #,##0_ ;_ &quot;￥&quot;* \-#,##0_ ;_ &quot;￥&quot;* &quot;-&quot;_ ;_ @_ "/>
    <numFmt numFmtId="41" formatCode="_ * #,##0_ ;_ * \-#,##0_ ;_ * &quot;-&quot;_ ;_ @_ "/>
    <numFmt numFmtId="178" formatCode="0_);[Red]\(0\)"/>
    <numFmt numFmtId="43" formatCode="_ * #,##0.00_ ;_ * \-#,##0.00_ ;_ * &quot;-&quot;??_ ;_ @_ "/>
    <numFmt numFmtId="44" formatCode="_ &quot;￥&quot;* #,##0.00_ ;_ &quot;￥&quot;* \-#,##0.00_ ;_ &quot;￥&quot;* &quot;-&quot;??_ ;_ @_ "/>
  </numFmts>
  <fonts count="39">
    <font>
      <sz val="11"/>
      <color theme="1"/>
      <name val="宋体"/>
      <charset val="134"/>
      <scheme val="minor"/>
    </font>
    <font>
      <b/>
      <sz val="12"/>
      <color theme="1"/>
      <name val="宋体"/>
      <charset val="134"/>
    </font>
    <font>
      <sz val="9"/>
      <color theme="1"/>
      <name val="宋体"/>
      <charset val="134"/>
      <scheme val="minor"/>
    </font>
    <font>
      <sz val="12"/>
      <color theme="1"/>
      <name val="宋体"/>
      <charset val="134"/>
    </font>
    <font>
      <b/>
      <sz val="9"/>
      <color theme="1"/>
      <name val="宋体"/>
      <charset val="134"/>
      <scheme val="minor"/>
    </font>
    <font>
      <sz val="9"/>
      <color theme="1"/>
      <name val="宋体"/>
      <charset val="134"/>
    </font>
    <font>
      <b/>
      <sz val="9"/>
      <color theme="1"/>
      <name val="宋体"/>
      <charset val="134"/>
    </font>
    <font>
      <b/>
      <sz val="12"/>
      <color theme="1"/>
      <name val="仿宋"/>
      <charset val="134"/>
    </font>
    <font>
      <b/>
      <sz val="16"/>
      <color theme="1"/>
      <name val="黑体"/>
      <charset val="134"/>
    </font>
    <font>
      <b/>
      <sz val="9"/>
      <color theme="1"/>
      <name val="仿宋"/>
      <charset val="134"/>
    </font>
    <font>
      <sz val="10"/>
      <color theme="1"/>
      <name val="Arial"/>
      <charset val="134"/>
    </font>
    <font>
      <strike/>
      <sz val="9"/>
      <color theme="1"/>
      <name val="宋体"/>
      <charset val="134"/>
      <scheme val="minor"/>
    </font>
    <font>
      <sz val="10"/>
      <color theme="1"/>
      <name val="宋体"/>
      <charset val="134"/>
      <scheme val="minor"/>
    </font>
    <font>
      <sz val="11"/>
      <color indexed="8"/>
      <name val="宋体"/>
      <charset val="134"/>
    </font>
    <font>
      <sz val="12"/>
      <name val="宋体"/>
      <charset val="134"/>
    </font>
    <font>
      <sz val="11"/>
      <color theme="1"/>
      <name val="宋体"/>
      <charset val="0"/>
      <scheme val="minor"/>
    </font>
    <font>
      <sz val="11"/>
      <color theme="0"/>
      <name val="宋体"/>
      <charset val="0"/>
      <scheme val="minor"/>
    </font>
    <font>
      <sz val="10"/>
      <name val="Arial"/>
      <charset val="134"/>
    </font>
    <font>
      <sz val="11"/>
      <color rgb="FFFF0000"/>
      <name val="宋体"/>
      <charset val="0"/>
      <scheme val="minor"/>
    </font>
    <font>
      <sz val="11"/>
      <color rgb="FF006100"/>
      <name val="宋体"/>
      <charset val="0"/>
      <scheme val="minor"/>
    </font>
    <font>
      <sz val="10"/>
      <name val="Helv"/>
      <charset val="134"/>
    </font>
    <font>
      <i/>
      <sz val="11"/>
      <color rgb="FF7F7F7F"/>
      <name val="宋体"/>
      <charset val="0"/>
      <scheme val="minor"/>
    </font>
    <font>
      <sz val="11"/>
      <color rgb="FF3F3F76"/>
      <name val="宋体"/>
      <charset val="0"/>
      <scheme val="minor"/>
    </font>
    <font>
      <u/>
      <sz val="11"/>
      <color rgb="FF800080"/>
      <name val="宋体"/>
      <charset val="0"/>
      <scheme val="minor"/>
    </font>
    <font>
      <sz val="11"/>
      <color rgb="FF9C6500"/>
      <name val="宋体"/>
      <charset val="0"/>
      <scheme val="minor"/>
    </font>
    <font>
      <b/>
      <sz val="11"/>
      <color theme="1"/>
      <name val="宋体"/>
      <charset val="0"/>
      <scheme val="minor"/>
    </font>
    <font>
      <b/>
      <sz val="13"/>
      <color theme="3"/>
      <name val="宋体"/>
      <charset val="134"/>
      <scheme val="minor"/>
    </font>
    <font>
      <sz val="12"/>
      <name val="Times New Roman"/>
      <charset val="134"/>
    </font>
    <font>
      <b/>
      <sz val="11"/>
      <color theme="3"/>
      <name val="宋体"/>
      <charset val="134"/>
      <scheme val="minor"/>
    </font>
    <font>
      <sz val="11"/>
      <color rgb="FFFA7D00"/>
      <name val="宋体"/>
      <charset val="0"/>
      <scheme val="minor"/>
    </font>
    <font>
      <u/>
      <sz val="11"/>
      <color rgb="FF0000FF"/>
      <name val="宋体"/>
      <charset val="0"/>
      <scheme val="minor"/>
    </font>
    <font>
      <b/>
      <sz val="11"/>
      <color rgb="FF3F3F3F"/>
      <name val="宋体"/>
      <charset val="0"/>
      <scheme val="minor"/>
    </font>
    <font>
      <b/>
      <sz val="15"/>
      <color theme="3"/>
      <name val="宋体"/>
      <charset val="134"/>
      <scheme val="minor"/>
    </font>
    <font>
      <b/>
      <sz val="11"/>
      <color rgb="FFFFFFFF"/>
      <name val="宋体"/>
      <charset val="0"/>
      <scheme val="minor"/>
    </font>
    <font>
      <sz val="9"/>
      <name val="宋体"/>
      <charset val="134"/>
    </font>
    <font>
      <b/>
      <sz val="18"/>
      <color theme="3"/>
      <name val="宋体"/>
      <charset val="134"/>
      <scheme val="minor"/>
    </font>
    <font>
      <b/>
      <sz val="11"/>
      <color rgb="FFFA7D00"/>
      <name val="宋体"/>
      <charset val="0"/>
      <scheme val="minor"/>
    </font>
    <font>
      <sz val="11"/>
      <color rgb="FF9C0006"/>
      <name val="宋体"/>
      <charset val="0"/>
      <scheme val="minor"/>
    </font>
    <font>
      <sz val="10"/>
      <name val="Geneva"/>
      <charset val="134"/>
    </font>
  </fonts>
  <fills count="34">
    <fill>
      <patternFill patternType="none"/>
    </fill>
    <fill>
      <patternFill patternType="gray125"/>
    </fill>
    <fill>
      <patternFill patternType="solid">
        <fgColor theme="0"/>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CC99"/>
        <bgColor indexed="64"/>
      </patternFill>
    </fill>
    <fill>
      <patternFill patternType="solid">
        <fgColor theme="6"/>
        <bgColor indexed="64"/>
      </patternFill>
    </fill>
    <fill>
      <patternFill patternType="solid">
        <fgColor rgb="FFFFEB9C"/>
        <bgColor indexed="64"/>
      </patternFill>
    </fill>
    <fill>
      <patternFill patternType="solid">
        <fgColor theme="9" tint="0.399975585192419"/>
        <bgColor indexed="64"/>
      </patternFill>
    </fill>
    <fill>
      <patternFill patternType="solid">
        <fgColor theme="5"/>
        <bgColor indexed="64"/>
      </patternFill>
    </fill>
    <fill>
      <patternFill patternType="solid">
        <fgColor theme="4" tint="0.599993896298105"/>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FFCC"/>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rgb="FFF2F2F2"/>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4"/>
        <bgColor indexed="64"/>
      </patternFill>
    </fill>
  </fills>
  <borders count="17">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000000"/>
      </left>
      <right style="thin">
        <color rgb="FF000000"/>
      </right>
      <top style="thin">
        <color rgb="FF000000"/>
      </top>
      <bottom style="thin">
        <color rgb="FF000000"/>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66">
    <xf numFmtId="0" fontId="0" fillId="0" borderId="0">
      <alignment vertical="center"/>
    </xf>
    <xf numFmtId="0" fontId="34" fillId="0" borderId="0">
      <alignment vertical="center"/>
    </xf>
    <xf numFmtId="0" fontId="14" fillId="0" borderId="0">
      <alignment vertical="center"/>
    </xf>
    <xf numFmtId="0" fontId="14" fillId="0" borderId="0"/>
    <xf numFmtId="0" fontId="15" fillId="15" borderId="0" applyNumberFormat="false" applyBorder="false" applyAlignment="false" applyProtection="false">
      <alignment vertical="center"/>
    </xf>
    <xf numFmtId="0" fontId="16" fillId="4" borderId="0" applyNumberFormat="false" applyBorder="false" applyAlignment="false" applyProtection="false">
      <alignment vertical="center"/>
    </xf>
    <xf numFmtId="0" fontId="16" fillId="33" borderId="0" applyNumberFormat="false" applyBorder="false" applyAlignment="false" applyProtection="false">
      <alignment vertical="center"/>
    </xf>
    <xf numFmtId="0" fontId="24" fillId="12"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5" fillId="8"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4" fillId="0" borderId="0">
      <alignment vertical="center"/>
    </xf>
    <xf numFmtId="0" fontId="25" fillId="0" borderId="10" applyNumberFormat="false" applyFill="false" applyAlignment="false" applyProtection="false">
      <alignment vertical="center"/>
    </xf>
    <xf numFmtId="0" fontId="16" fillId="17" borderId="0" applyNumberFormat="false" applyBorder="false" applyAlignment="false" applyProtection="false">
      <alignment vertical="center"/>
    </xf>
    <xf numFmtId="0" fontId="15" fillId="3" borderId="0" applyNumberFormat="false" applyBorder="false" applyAlignment="false" applyProtection="false">
      <alignment vertical="center"/>
    </xf>
    <xf numFmtId="0" fontId="15" fillId="6"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26" fillId="0" borderId="11"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44" fontId="0" fillId="0" borderId="0" applyFont="false" applyFill="false" applyBorder="false" applyAlignment="false" applyProtection="false">
      <alignment vertical="center"/>
    </xf>
    <xf numFmtId="0" fontId="19" fillId="7" borderId="0" applyNumberFormat="false" applyBorder="false" applyAlignment="false" applyProtection="false">
      <alignment vertical="center"/>
    </xf>
    <xf numFmtId="0" fontId="14" fillId="0" borderId="0">
      <alignment vertical="center"/>
    </xf>
    <xf numFmtId="0" fontId="16" fillId="9" borderId="0" applyNumberFormat="false" applyBorder="false" applyAlignment="false" applyProtection="false">
      <alignment vertical="center"/>
    </xf>
    <xf numFmtId="0" fontId="20" fillId="0" borderId="0"/>
    <xf numFmtId="0" fontId="17" fillId="0" borderId="0"/>
    <xf numFmtId="41" fontId="0" fillId="0" borderId="0" applyFont="false" applyFill="false" applyBorder="false" applyAlignment="false" applyProtection="false">
      <alignment vertical="center"/>
    </xf>
    <xf numFmtId="0" fontId="14" fillId="0" borderId="0">
      <alignment vertical="center"/>
    </xf>
    <xf numFmtId="0" fontId="16" fillId="24" borderId="0" applyNumberFormat="false" applyBorder="false" applyAlignment="false" applyProtection="false">
      <alignment vertical="center"/>
    </xf>
    <xf numFmtId="0" fontId="36" fillId="22" borderId="9" applyNumberFormat="false" applyAlignment="false" applyProtection="false">
      <alignment vertical="center"/>
    </xf>
    <xf numFmtId="0" fontId="27" fillId="0" borderId="0"/>
    <xf numFmtId="0" fontId="29" fillId="0" borderId="12" applyNumberFormat="false" applyFill="false" applyAlignment="false" applyProtection="false">
      <alignment vertical="center"/>
    </xf>
    <xf numFmtId="0" fontId="0" fillId="19" borderId="13" applyNumberFormat="false" applyFont="false" applyAlignment="false" applyProtection="false">
      <alignment vertical="center"/>
    </xf>
    <xf numFmtId="0" fontId="21"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15" fillId="20" borderId="0" applyNumberFormat="false" applyBorder="false" applyAlignment="false" applyProtection="false">
      <alignment vertical="center"/>
    </xf>
    <xf numFmtId="0" fontId="15" fillId="21" borderId="0" applyNumberFormat="false" applyBorder="false" applyAlignment="false" applyProtection="false">
      <alignment vertical="center"/>
    </xf>
    <xf numFmtId="0" fontId="31" fillId="22" borderId="14" applyNumberFormat="false" applyAlignment="false" applyProtection="false">
      <alignment vertical="center"/>
    </xf>
    <xf numFmtId="0" fontId="30" fillId="0" borderId="0" applyNumberFormat="false" applyFill="false" applyBorder="false" applyAlignment="false" applyProtection="false">
      <alignment vertical="center"/>
    </xf>
    <xf numFmtId="0" fontId="32" fillId="0" borderId="11" applyNumberFormat="false" applyFill="false" applyAlignment="false" applyProtection="false">
      <alignment vertical="center"/>
    </xf>
    <xf numFmtId="0" fontId="33" fillId="25" borderId="15" applyNumberFormat="false" applyAlignment="false" applyProtection="false">
      <alignment vertical="center"/>
    </xf>
    <xf numFmtId="0" fontId="14" fillId="0" borderId="0">
      <alignment vertical="center"/>
    </xf>
    <xf numFmtId="0" fontId="28" fillId="0" borderId="16"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35" fillId="0" borderId="0" applyNumberFormat="false" applyFill="false" applyBorder="false" applyAlignment="false" applyProtection="false">
      <alignment vertical="center"/>
    </xf>
    <xf numFmtId="0" fontId="15" fillId="27"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4" fillId="0" borderId="0" applyProtection="false"/>
    <xf numFmtId="0" fontId="17" fillId="0" borderId="0" applyProtection="false"/>
    <xf numFmtId="0" fontId="16" fillId="29" borderId="0" applyNumberFormat="false" applyBorder="false" applyAlignment="false" applyProtection="false">
      <alignment vertical="center"/>
    </xf>
    <xf numFmtId="0" fontId="16" fillId="11" borderId="0" applyNumberFormat="false" applyBorder="false" applyAlignment="false" applyProtection="false">
      <alignment vertical="center"/>
    </xf>
    <xf numFmtId="0" fontId="15" fillId="31"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38" fillId="0" borderId="0"/>
    <xf numFmtId="0" fontId="15" fillId="5" borderId="0" applyNumberFormat="false" applyBorder="false" applyAlignment="false" applyProtection="false">
      <alignment vertical="center"/>
    </xf>
    <xf numFmtId="0" fontId="15" fillId="30" borderId="0" applyNumberFormat="false" applyBorder="false" applyAlignment="false" applyProtection="false">
      <alignment vertical="center"/>
    </xf>
    <xf numFmtId="0" fontId="16" fillId="18" borderId="0" applyNumberFormat="false" applyBorder="false" applyAlignment="false" applyProtection="false">
      <alignment vertical="center"/>
    </xf>
    <xf numFmtId="0" fontId="13" fillId="0" borderId="0">
      <alignment vertical="center"/>
    </xf>
    <xf numFmtId="0" fontId="37" fillId="32" borderId="0" applyNumberFormat="false" applyBorder="false" applyAlignment="false" applyProtection="false">
      <alignment vertical="center"/>
    </xf>
    <xf numFmtId="0" fontId="14" fillId="0" borderId="0"/>
    <xf numFmtId="0" fontId="14" fillId="0" borderId="0">
      <alignment vertical="center"/>
    </xf>
    <xf numFmtId="0" fontId="22" fillId="10" borderId="9" applyNumberFormat="false" applyAlignment="false" applyProtection="false">
      <alignment vertical="center"/>
    </xf>
    <xf numFmtId="0" fontId="14" fillId="0" borderId="0"/>
  </cellStyleXfs>
  <cellXfs count="100">
    <xf numFmtId="0" fontId="0" fillId="0" borderId="0" xfId="0">
      <alignment vertical="center"/>
    </xf>
    <xf numFmtId="0" fontId="0" fillId="2" borderId="0" xfId="0" applyFont="true" applyFill="true" applyBorder="true" applyAlignment="true">
      <alignment horizontal="left" vertical="center"/>
    </xf>
    <xf numFmtId="0" fontId="0" fillId="2" borderId="0" xfId="0" applyFont="true" applyFill="true" applyBorder="true" applyAlignment="true">
      <alignment vertical="center"/>
    </xf>
    <xf numFmtId="0" fontId="1" fillId="2" borderId="0" xfId="0" applyFont="true" applyFill="true" applyBorder="true" applyAlignment="true"/>
    <xf numFmtId="0" fontId="2" fillId="2" borderId="0" xfId="0" applyFont="true" applyFill="true" applyBorder="true" applyAlignment="true"/>
    <xf numFmtId="0" fontId="3" fillId="2" borderId="0" xfId="0" applyFont="true" applyFill="true" applyBorder="true" applyAlignment="true"/>
    <xf numFmtId="0" fontId="2" fillId="2" borderId="0" xfId="0" applyFont="true" applyFill="true" applyBorder="true" applyAlignment="true">
      <alignment horizontal="center"/>
    </xf>
    <xf numFmtId="0" fontId="2" fillId="2" borderId="0" xfId="0" applyFont="true" applyFill="true" applyBorder="true" applyAlignment="true">
      <alignment vertical="center" wrapText="true"/>
    </xf>
    <xf numFmtId="0" fontId="2" fillId="2" borderId="0" xfId="0" applyFont="true" applyFill="true" applyBorder="true" applyAlignment="true">
      <alignment wrapText="true"/>
    </xf>
    <xf numFmtId="0" fontId="2" fillId="2" borderId="0" xfId="0" applyFont="true" applyFill="true" applyBorder="true" applyAlignment="true">
      <alignment horizontal="center" wrapText="true"/>
    </xf>
    <xf numFmtId="0" fontId="2" fillId="2" borderId="0" xfId="0" applyFont="true" applyFill="true" applyBorder="true" applyAlignment="true">
      <alignment horizontal="center" vertical="center" wrapText="true"/>
    </xf>
    <xf numFmtId="0" fontId="4" fillId="2" borderId="0" xfId="0" applyFont="true" applyFill="true" applyBorder="true" applyAlignment="true">
      <alignment horizontal="center" vertical="center" wrapText="true"/>
    </xf>
    <xf numFmtId="0" fontId="5" fillId="2" borderId="0" xfId="0" applyFont="true" applyFill="true" applyBorder="true" applyAlignment="true"/>
    <xf numFmtId="0" fontId="6" fillId="2" borderId="0" xfId="0" applyFont="true" applyFill="true" applyBorder="true" applyAlignment="true">
      <alignment vertical="center"/>
    </xf>
    <xf numFmtId="0" fontId="2" fillId="2" borderId="0" xfId="0" applyNumberFormat="true" applyFont="true" applyFill="true" applyBorder="true" applyAlignment="true"/>
    <xf numFmtId="0" fontId="4" fillId="2" borderId="0" xfId="0" applyFont="true" applyFill="true" applyBorder="true" applyAlignment="true"/>
    <xf numFmtId="0" fontId="5" fillId="2" borderId="0" xfId="0" applyNumberFormat="true" applyFont="true" applyFill="true" applyBorder="true" applyAlignment="true">
      <alignment horizontal="center" vertical="center" wrapText="true"/>
    </xf>
    <xf numFmtId="0" fontId="5" fillId="2" borderId="0" xfId="0" applyNumberFormat="true" applyFont="true" applyFill="true" applyBorder="true" applyAlignment="true"/>
    <xf numFmtId="0" fontId="2" fillId="2" borderId="0" xfId="0" applyNumberFormat="true" applyFont="true" applyFill="true" applyBorder="true" applyAlignment="true">
      <alignment horizontal="left" vertical="center"/>
    </xf>
    <xf numFmtId="0" fontId="3" fillId="2" borderId="0" xfId="0" applyFont="true" applyFill="true" applyBorder="true" applyAlignment="true">
      <alignment horizontal="center" vertical="center"/>
    </xf>
    <xf numFmtId="0" fontId="3" fillId="2" borderId="0" xfId="0" applyFont="true" applyFill="true" applyBorder="true" applyAlignment="true">
      <alignment horizontal="left"/>
    </xf>
    <xf numFmtId="0" fontId="3" fillId="2" borderId="0" xfId="0" applyFont="true" applyFill="true" applyBorder="true" applyAlignment="true">
      <alignment horizontal="center"/>
    </xf>
    <xf numFmtId="0" fontId="7" fillId="2" borderId="0" xfId="0" applyFont="true" applyFill="true" applyBorder="true" applyAlignment="true">
      <alignment horizontal="left" vertical="center"/>
    </xf>
    <xf numFmtId="0" fontId="7" fillId="2" borderId="0" xfId="0" applyFont="true" applyFill="true" applyBorder="true" applyAlignment="true">
      <alignment horizontal="left"/>
    </xf>
    <xf numFmtId="0" fontId="8" fillId="2" borderId="0" xfId="0" applyFont="true" applyFill="true" applyBorder="true" applyAlignment="true">
      <alignment horizontal="center" vertical="center" wrapText="true"/>
    </xf>
    <xf numFmtId="0" fontId="8" fillId="2" borderId="0" xfId="0" applyFont="true" applyFill="true" applyBorder="true" applyAlignment="true">
      <alignment horizontal="left" vertical="center" wrapText="true"/>
    </xf>
    <xf numFmtId="0" fontId="3" fillId="2" borderId="0" xfId="0" applyFont="true" applyFill="true" applyBorder="true" applyAlignment="true">
      <alignment horizontal="center" vertical="center" wrapText="true"/>
    </xf>
    <xf numFmtId="0" fontId="1" fillId="2" borderId="0" xfId="0" applyFont="true" applyFill="true" applyBorder="true" applyAlignment="true">
      <alignment horizontal="left" vertical="center" wrapText="true"/>
    </xf>
    <xf numFmtId="0" fontId="1" fillId="2" borderId="0" xfId="0" applyFont="true" applyFill="true" applyBorder="true" applyAlignment="true">
      <alignment horizontal="center" vertical="center" wrapText="true"/>
    </xf>
    <xf numFmtId="0" fontId="9" fillId="2" borderId="1" xfId="0" applyNumberFormat="true" applyFont="true" applyFill="true" applyBorder="true" applyAlignment="true">
      <alignment horizontal="center" vertical="center" wrapText="true"/>
    </xf>
    <xf numFmtId="0" fontId="9" fillId="2" borderId="1" xfId="0" applyNumberFormat="true" applyFont="true" applyFill="true" applyBorder="true" applyAlignment="true">
      <alignment horizontal="left" vertical="center" wrapText="true"/>
    </xf>
    <xf numFmtId="0" fontId="6" fillId="2" borderId="1" xfId="0" applyFont="true" applyFill="true" applyBorder="true" applyAlignment="true">
      <alignment horizontal="left" vertical="center" wrapText="true"/>
    </xf>
    <xf numFmtId="0" fontId="6" fillId="2" borderId="1" xfId="0" applyFont="true" applyFill="true" applyBorder="true" applyAlignment="true">
      <alignment horizontal="center" vertical="center" wrapText="true"/>
    </xf>
    <xf numFmtId="0" fontId="2" fillId="2" borderId="1" xfId="0" applyFont="true" applyFill="true" applyBorder="true" applyAlignment="true">
      <alignment horizontal="center" vertical="center" wrapText="true"/>
    </xf>
    <xf numFmtId="0" fontId="2" fillId="2" borderId="1" xfId="0" applyFont="true" applyFill="true" applyBorder="true" applyAlignment="true">
      <alignment horizontal="left" vertical="center" wrapText="true"/>
    </xf>
    <xf numFmtId="0" fontId="5" fillId="2" borderId="1" xfId="0" applyFont="true" applyFill="true" applyBorder="true" applyAlignment="true">
      <alignment horizontal="left" vertical="center" wrapText="true"/>
    </xf>
    <xf numFmtId="0" fontId="6" fillId="2" borderId="1" xfId="0" applyFont="true" applyFill="true" applyBorder="true" applyAlignment="true">
      <alignment horizontal="left" vertical="center"/>
    </xf>
    <xf numFmtId="0" fontId="5" fillId="2" borderId="1" xfId="0" applyFont="true" applyFill="true" applyBorder="true" applyAlignment="true">
      <alignment horizontal="center" vertical="center" wrapText="true"/>
    </xf>
    <xf numFmtId="0" fontId="5" fillId="2" borderId="2" xfId="0" applyFont="true" applyFill="true" applyBorder="true" applyAlignment="true">
      <alignment horizontal="left" vertical="center" wrapText="true"/>
    </xf>
    <xf numFmtId="0" fontId="2" fillId="2" borderId="1" xfId="0" applyNumberFormat="true" applyFont="true" applyFill="true" applyBorder="true" applyAlignment="true">
      <alignment horizontal="left" vertical="center" wrapText="true"/>
    </xf>
    <xf numFmtId="0" fontId="2" fillId="2" borderId="1" xfId="0" applyNumberFormat="true" applyFont="true" applyFill="true" applyBorder="true" applyAlignment="true">
      <alignment horizontal="center" vertical="center" wrapText="true"/>
    </xf>
    <xf numFmtId="0" fontId="2" fillId="2" borderId="1" xfId="25" applyFont="true" applyFill="true" applyBorder="true" applyAlignment="true">
      <alignment horizontal="left" vertical="center" wrapText="true"/>
    </xf>
    <xf numFmtId="0" fontId="10" fillId="2" borderId="0"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177" fontId="2" fillId="2" borderId="1" xfId="0" applyNumberFormat="true" applyFont="true" applyFill="true" applyBorder="true" applyAlignment="true">
      <alignment horizontal="center" vertical="center" wrapText="true"/>
    </xf>
    <xf numFmtId="0" fontId="6" fillId="2" borderId="1" xfId="0" applyFont="true" applyFill="true" applyBorder="true" applyAlignment="true">
      <alignment horizontal="center" vertical="center"/>
    </xf>
    <xf numFmtId="178" fontId="2" fillId="2" borderId="1" xfId="0" applyNumberFormat="true" applyFont="true" applyFill="true" applyBorder="true" applyAlignment="true">
      <alignment horizontal="center" vertical="center" wrapText="true"/>
    </xf>
    <xf numFmtId="0" fontId="2" fillId="2" borderId="1" xfId="49" applyFont="true" applyFill="true" applyBorder="true" applyAlignment="true" applyProtection="true">
      <alignment horizontal="center" vertical="center" wrapText="true"/>
    </xf>
    <xf numFmtId="0" fontId="2" fillId="2" borderId="1" xfId="0" applyFont="true" applyFill="true" applyBorder="true" applyAlignment="true">
      <alignment horizontal="center"/>
    </xf>
    <xf numFmtId="0" fontId="2" fillId="2" borderId="1" xfId="0" applyFont="true" applyFill="true" applyBorder="true" applyAlignment="true">
      <alignment horizontal="center" vertical="center"/>
    </xf>
    <xf numFmtId="0" fontId="11" fillId="2" borderId="1" xfId="0" applyFont="true" applyFill="true" applyBorder="true" applyAlignment="true">
      <alignment horizontal="center" vertical="center" wrapText="true"/>
    </xf>
    <xf numFmtId="0" fontId="3" fillId="2" borderId="0" xfId="0" applyFont="true" applyFill="true" applyBorder="true" applyAlignment="true">
      <alignment horizontal="right" vertical="center" wrapText="true"/>
    </xf>
    <xf numFmtId="0" fontId="9" fillId="2" borderId="3" xfId="0" applyNumberFormat="true" applyFont="true" applyFill="true" applyBorder="true" applyAlignment="true">
      <alignment horizontal="center" vertical="center" wrapText="true"/>
    </xf>
    <xf numFmtId="0" fontId="9" fillId="2" borderId="4" xfId="0" applyNumberFormat="true" applyFont="true" applyFill="true" applyBorder="true" applyAlignment="true">
      <alignment horizontal="center" vertical="center" wrapText="true"/>
    </xf>
    <xf numFmtId="0" fontId="9" fillId="2" borderId="5" xfId="0" applyNumberFormat="true" applyFont="true" applyFill="true" applyBorder="true" applyAlignment="true">
      <alignment horizontal="center" vertical="center" wrapText="true"/>
    </xf>
    <xf numFmtId="176" fontId="2" fillId="2" borderId="1" xfId="25" applyNumberFormat="true" applyFont="true" applyFill="true" applyBorder="true" applyAlignment="true">
      <alignment horizontal="left" vertical="center" wrapText="true"/>
    </xf>
    <xf numFmtId="0" fontId="4" fillId="2" borderId="1" xfId="0" applyNumberFormat="true" applyFont="true" applyFill="true" applyBorder="true" applyAlignment="true">
      <alignment horizontal="left" vertical="center" wrapText="true"/>
    </xf>
    <xf numFmtId="0" fontId="2" fillId="2" borderId="1" xfId="0" applyFont="true" applyFill="true" applyBorder="true" applyAlignment="true">
      <alignment horizontal="left"/>
    </xf>
    <xf numFmtId="0" fontId="2" fillId="2" borderId="1" xfId="0" applyFont="true" applyFill="true" applyBorder="true" applyAlignment="true">
      <alignment vertical="center" wrapText="true"/>
    </xf>
    <xf numFmtId="0" fontId="6" fillId="2" borderId="1" xfId="0" applyNumberFormat="true" applyFont="true" applyFill="true" applyBorder="true" applyAlignment="true">
      <alignment horizontal="left" vertical="center"/>
    </xf>
    <xf numFmtId="0" fontId="2" fillId="2" borderId="1" xfId="0" applyNumberFormat="true" applyFont="true" applyFill="true" applyBorder="true" applyAlignment="true">
      <alignment horizontal="center" vertical="center"/>
    </xf>
    <xf numFmtId="0" fontId="4" fillId="2" borderId="1" xfId="0" applyNumberFormat="true" applyFont="true" applyFill="true" applyBorder="true" applyAlignment="true">
      <alignment horizontal="left" vertical="center"/>
    </xf>
    <xf numFmtId="0" fontId="5" fillId="2" borderId="1" xfId="0" applyNumberFormat="true" applyFont="true" applyFill="true" applyBorder="true" applyAlignment="true">
      <alignment horizontal="center" vertical="center" wrapText="true"/>
    </xf>
    <xf numFmtId="0" fontId="6" fillId="2" borderId="1" xfId="0" applyNumberFormat="true" applyFont="true" applyFill="true" applyBorder="true" applyAlignment="true">
      <alignment horizontal="center" vertical="center"/>
    </xf>
    <xf numFmtId="0" fontId="4" fillId="2" borderId="1" xfId="0" applyNumberFormat="true" applyFont="true" applyFill="true" applyBorder="true" applyAlignment="true">
      <alignment horizontal="center" vertical="center"/>
    </xf>
    <xf numFmtId="0" fontId="5" fillId="2" borderId="1" xfId="0" applyFont="true" applyFill="true" applyBorder="true" applyAlignment="true">
      <alignment horizontal="center" vertical="center"/>
    </xf>
    <xf numFmtId="0" fontId="2" fillId="2" borderId="1" xfId="0" applyFont="true" applyFill="true" applyBorder="true" applyAlignment="true">
      <alignment horizontal="center" wrapText="true"/>
    </xf>
    <xf numFmtId="0" fontId="2" fillId="2" borderId="1" xfId="0" applyFont="true" applyFill="true" applyBorder="true" applyAlignment="true">
      <alignment horizontal="left" vertical="center"/>
    </xf>
    <xf numFmtId="0" fontId="6" fillId="2" borderId="1" xfId="0" applyNumberFormat="true" applyFont="true" applyFill="true" applyBorder="true" applyAlignment="true">
      <alignment horizontal="left" vertical="center" wrapText="true"/>
    </xf>
    <xf numFmtId="0" fontId="1" fillId="2" borderId="1" xfId="0" applyFont="true" applyFill="true" applyBorder="true" applyAlignment="true">
      <alignment horizontal="left"/>
    </xf>
    <xf numFmtId="49" fontId="2" fillId="2" borderId="1" xfId="24" applyNumberFormat="true" applyFont="true" applyFill="true" applyBorder="true" applyAlignment="true">
      <alignment horizontal="left" vertical="center" wrapText="true"/>
    </xf>
    <xf numFmtId="0" fontId="4" fillId="2" borderId="1" xfId="0" applyNumberFormat="true" applyFont="true" applyFill="true" applyBorder="true" applyAlignment="true">
      <alignment horizontal="center" vertical="center" wrapText="true"/>
    </xf>
    <xf numFmtId="0" fontId="5" fillId="2" borderId="1" xfId="0" applyFont="true" applyFill="true" applyBorder="true" applyAlignment="true">
      <alignment horizontal="center"/>
    </xf>
    <xf numFmtId="0" fontId="2" fillId="2" borderId="1" xfId="0" applyNumberFormat="true" applyFont="true" applyFill="true" applyBorder="true" applyAlignment="true">
      <alignment horizontal="center"/>
    </xf>
    <xf numFmtId="0" fontId="2" fillId="2" borderId="1" xfId="0" applyNumberFormat="true" applyFont="true" applyFill="true" applyBorder="true" applyAlignment="true">
      <alignment horizontal="left" vertical="center"/>
    </xf>
    <xf numFmtId="0" fontId="12" fillId="2" borderId="1" xfId="0" applyNumberFormat="true" applyFont="true" applyFill="true" applyBorder="true" applyAlignment="true">
      <alignment horizontal="left" vertical="center"/>
    </xf>
    <xf numFmtId="57" fontId="2" fillId="2" borderId="1" xfId="0" applyNumberFormat="true" applyFont="true" applyFill="true" applyBorder="true" applyAlignment="true">
      <alignment horizontal="left" vertical="center" wrapText="true"/>
    </xf>
    <xf numFmtId="0" fontId="2" fillId="2" borderId="1" xfId="63" applyFont="true" applyFill="true" applyBorder="true" applyAlignment="true">
      <alignment horizontal="left" vertical="center" wrapText="true"/>
    </xf>
    <xf numFmtId="0" fontId="2" fillId="2" borderId="1" xfId="11" applyFont="true" applyFill="true" applyBorder="true" applyAlignment="true">
      <alignment horizontal="left" vertical="center" wrapText="true"/>
    </xf>
    <xf numFmtId="0" fontId="2" fillId="2" borderId="1" xfId="2" applyFont="true" applyFill="true" applyBorder="true" applyAlignment="true">
      <alignment horizontal="left" vertical="center" wrapText="true"/>
    </xf>
    <xf numFmtId="0" fontId="5" fillId="2" borderId="1" xfId="60" applyNumberFormat="true" applyFont="true" applyFill="true" applyBorder="true" applyAlignment="true">
      <alignment horizontal="left" vertical="center" wrapText="true"/>
    </xf>
    <xf numFmtId="0" fontId="5" fillId="2" borderId="1" xfId="41" applyNumberFormat="true" applyFont="true" applyFill="true" applyBorder="true" applyAlignment="true">
      <alignment horizontal="left" vertical="center" wrapText="true"/>
    </xf>
    <xf numFmtId="0" fontId="5" fillId="2" borderId="1" xfId="0" applyNumberFormat="true" applyFont="true" applyFill="true" applyBorder="true" applyAlignment="true">
      <alignment horizontal="left" vertical="center" wrapText="true"/>
    </xf>
    <xf numFmtId="0" fontId="5" fillId="2" borderId="6" xfId="0" applyFont="true" applyFill="true" applyBorder="true" applyAlignment="true">
      <alignment horizontal="left" vertical="center" wrapText="true"/>
    </xf>
    <xf numFmtId="0" fontId="5" fillId="2" borderId="6" xfId="0" applyFont="true" applyFill="true" applyBorder="true" applyAlignment="true">
      <alignment horizontal="center" vertical="center" wrapText="true"/>
    </xf>
    <xf numFmtId="0" fontId="5" fillId="2" borderId="1" xfId="1" applyNumberFormat="true" applyFont="true" applyFill="true" applyBorder="true" applyAlignment="true">
      <alignment horizontal="left" vertical="center" wrapText="true"/>
    </xf>
    <xf numFmtId="0" fontId="2" fillId="2" borderId="1" xfId="49" applyNumberFormat="true" applyFont="true" applyFill="true" applyBorder="true" applyAlignment="true" applyProtection="true">
      <alignment horizontal="center" vertical="center" wrapText="true"/>
    </xf>
    <xf numFmtId="177" fontId="2" fillId="2" borderId="1" xfId="0" applyNumberFormat="true" applyFont="true" applyFill="true" applyBorder="true" applyAlignment="true">
      <alignment horizontal="center" vertical="center"/>
    </xf>
    <xf numFmtId="0" fontId="5" fillId="2" borderId="1" xfId="22" applyNumberFormat="true" applyFont="true" applyFill="true" applyBorder="true" applyAlignment="true">
      <alignment horizontal="center" vertical="center"/>
    </xf>
    <xf numFmtId="0" fontId="5" fillId="2" borderId="1" xfId="27" applyNumberFormat="true" applyFont="true" applyFill="true" applyBorder="true" applyAlignment="true">
      <alignment horizontal="center" vertical="center"/>
    </xf>
    <xf numFmtId="0" fontId="5" fillId="2" borderId="1" xfId="60" applyNumberFormat="true" applyFont="true" applyFill="true" applyBorder="true" applyAlignment="true">
      <alignment horizontal="center" vertical="center" wrapText="true"/>
    </xf>
    <xf numFmtId="0" fontId="5" fillId="2" borderId="1" xfId="0" applyNumberFormat="true" applyFont="true" applyFill="true" applyBorder="true" applyAlignment="true">
      <alignment horizontal="center" vertical="center"/>
    </xf>
    <xf numFmtId="0" fontId="5" fillId="2" borderId="1" xfId="49" applyNumberFormat="true" applyFont="true" applyFill="true" applyBorder="true" applyAlignment="true">
      <alignment horizontal="center" vertical="center" wrapText="true"/>
    </xf>
    <xf numFmtId="0" fontId="5" fillId="2" borderId="1" xfId="50" applyNumberFormat="true" applyFont="true" applyFill="true" applyBorder="true" applyAlignment="true">
      <alignment horizontal="center" vertical="center" wrapText="true"/>
    </xf>
    <xf numFmtId="0" fontId="5" fillId="2" borderId="1" xfId="56" applyNumberFormat="true" applyFont="true" applyFill="true" applyBorder="true" applyAlignment="true">
      <alignment horizontal="center" vertical="center" wrapText="true"/>
    </xf>
    <xf numFmtId="0" fontId="5" fillId="2" borderId="1" xfId="30" applyNumberFormat="true" applyFont="true" applyFill="true" applyBorder="true" applyAlignment="true">
      <alignment horizontal="center" vertical="center" wrapText="true"/>
    </xf>
    <xf numFmtId="0" fontId="5" fillId="2" borderId="7" xfId="0" applyFont="true" applyFill="true" applyBorder="true" applyAlignment="true">
      <alignment horizontal="center" vertical="center" wrapText="true"/>
    </xf>
    <xf numFmtId="0" fontId="5" fillId="2" borderId="8" xfId="0" applyFont="true" applyFill="true" applyBorder="true" applyAlignment="true">
      <alignment horizontal="left" vertical="center" wrapText="true"/>
    </xf>
    <xf numFmtId="0" fontId="5" fillId="2" borderId="8" xfId="0" applyFont="true" applyFill="true" applyBorder="true" applyAlignment="true">
      <alignment horizontal="center" vertical="center" wrapText="true"/>
    </xf>
    <xf numFmtId="0" fontId="3" fillId="2" borderId="1" xfId="0" applyFont="true" applyFill="true" applyBorder="true" applyAlignment="true">
      <alignment horizontal="left"/>
    </xf>
  </cellXfs>
  <cellStyles count="66">
    <cellStyle name="常规" xfId="0" builtinId="0"/>
    <cellStyle name="常规_Sheet1_建议表" xfId="1"/>
    <cellStyle name="常规 4 6" xfId="2"/>
    <cellStyle name="常规 4" xfId="3"/>
    <cellStyle name="40% - 强调文字颜色 1" xfId="4" builtinId="31"/>
    <cellStyle name="60% - 强调文字颜色 4" xfId="5" builtinId="44"/>
    <cellStyle name="强调文字颜色 1" xfId="6" builtinId="29"/>
    <cellStyle name="适中" xfId="7" builtinId="28"/>
    <cellStyle name="警告文本" xfId="8" builtinId="11"/>
    <cellStyle name="20% - 强调文字颜色 6" xfId="9" builtinId="50"/>
    <cellStyle name="强调文字颜色 2" xfId="10" builtinId="33"/>
    <cellStyle name="常规 4 8" xfId="11"/>
    <cellStyle name="汇总" xfId="12" builtinId="25"/>
    <cellStyle name="强调文字颜色 5" xfId="13" builtinId="45"/>
    <cellStyle name="20% - 强调文字颜色 1" xfId="14" builtinId="30"/>
    <cellStyle name="40% - 强调文字颜色 4" xfId="15" builtinId="43"/>
    <cellStyle name="标题 4" xfId="16" builtinId="19"/>
    <cellStyle name="标题 2" xfId="17" builtinId="17"/>
    <cellStyle name="百分比" xfId="18" builtinId="5"/>
    <cellStyle name="千位分隔" xfId="19" builtinId="3"/>
    <cellStyle name="货币" xfId="20" builtinId="4"/>
    <cellStyle name="好" xfId="21" builtinId="26"/>
    <cellStyle name="常规_建议表_15" xfId="22"/>
    <cellStyle name="60% - 强调文字颜色 3" xfId="23" builtinId="40"/>
    <cellStyle name="样式 1" xfId="24"/>
    <cellStyle name="常规_Sheet1" xfId="25"/>
    <cellStyle name="千位分隔[0]" xfId="26" builtinId="6"/>
    <cellStyle name="常规_建议表_13" xfId="27"/>
    <cellStyle name="60% - 强调文字颜色 1" xfId="28" builtinId="32"/>
    <cellStyle name="计算" xfId="29" builtinId="22"/>
    <cellStyle name="常规_花都区2017年政府投资项目计划表（初稿）_2" xfId="30"/>
    <cellStyle name="链接单元格" xfId="31" builtinId="24"/>
    <cellStyle name="注释" xfId="32" builtinId="10"/>
    <cellStyle name="解释性文本" xfId="33" builtinId="53"/>
    <cellStyle name="货币[0]" xfId="34" builtinId="7"/>
    <cellStyle name="20% - 强调文字颜色 3" xfId="35" builtinId="38"/>
    <cellStyle name="40% - 强调文字颜色 6" xfId="36" builtinId="51"/>
    <cellStyle name="输出" xfId="37" builtinId="21"/>
    <cellStyle name="超链接" xfId="38" builtinId="8"/>
    <cellStyle name="标题 1" xfId="39" builtinId="16"/>
    <cellStyle name="检查单元格" xfId="40" builtinId="23"/>
    <cellStyle name="常规_建议表_2" xfId="41"/>
    <cellStyle name="标题 3" xfId="42" builtinId="18"/>
    <cellStyle name="已访问的超链接" xfId="43" builtinId="9"/>
    <cellStyle name="标题" xfId="44" builtinId="15"/>
    <cellStyle name="20% - 强调文字颜色 2" xfId="45" builtinId="34"/>
    <cellStyle name="40% - 强调文字颜色 5" xfId="46" builtinId="47"/>
    <cellStyle name="40% - 强调文字颜色 2" xfId="47" builtinId="35"/>
    <cellStyle name="60% - 强调文字颜色 5" xfId="48" builtinId="48"/>
    <cellStyle name="常规 2" xfId="49"/>
    <cellStyle name="常规_建议表_14" xfId="50"/>
    <cellStyle name="60% - 强调文字颜色 2" xfId="51" builtinId="36"/>
    <cellStyle name="强调文字颜色 3" xfId="52" builtinId="37"/>
    <cellStyle name="40% - 强调文字颜色 3" xfId="53" builtinId="39"/>
    <cellStyle name="60% - 强调文字颜色 6" xfId="54" builtinId="52"/>
    <cellStyle name="强调文字颜色 4" xfId="55" builtinId="41"/>
    <cellStyle name="常规_原-教育系统领导干部人员名册" xfId="56"/>
    <cellStyle name="20% - 强调文字颜色 4" xfId="57" builtinId="42"/>
    <cellStyle name="20% - 强调文字颜色 5" xfId="58" builtinId="46"/>
    <cellStyle name="强调文字颜色 6" xfId="59" builtinId="49"/>
    <cellStyle name="常规_2017年中期调整" xfId="60"/>
    <cellStyle name="差" xfId="61" builtinId="27"/>
    <cellStyle name="常规 3" xfId="62"/>
    <cellStyle name="常规 4 5" xfId="63"/>
    <cellStyle name="输入" xfId="64" builtinId="20"/>
    <cellStyle name="常规 3 2" xfId="6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317"/>
  <sheetViews>
    <sheetView tabSelected="1" view="pageBreakPreview" zoomScale="120" zoomScaleNormal="85" zoomScaleSheetLayoutView="120" topLeftCell="E1" workbookViewId="0">
      <pane ySplit="6" topLeftCell="A54" activePane="bottomLeft" state="frozen"/>
      <selection/>
      <selection pane="bottomLeft" activeCell="Q55" sqref="Q55"/>
    </sheetView>
  </sheetViews>
  <sheetFormatPr defaultColWidth="9.75" defaultRowHeight="15.75"/>
  <cols>
    <col min="1" max="1" width="5.75" style="19" customWidth="true"/>
    <col min="2" max="2" width="15.625" style="20" customWidth="true"/>
    <col min="3" max="3" width="7" style="21" customWidth="true"/>
    <col min="4" max="4" width="28.925" style="20" customWidth="true"/>
    <col min="5" max="5" width="6.875" style="21" customWidth="true"/>
    <col min="6" max="6" width="8.88333333333333" style="21" customWidth="true"/>
    <col min="7" max="7" width="8.63333333333333" style="21" customWidth="true"/>
    <col min="8" max="8" width="8.38333333333333" style="21" customWidth="true"/>
    <col min="9" max="9" width="8.25" style="21" customWidth="true"/>
    <col min="10" max="10" width="7.63333333333333" style="21" customWidth="true"/>
    <col min="11" max="11" width="7.13333333333333" style="21" customWidth="true"/>
    <col min="12" max="12" width="10.5" style="21" customWidth="true"/>
    <col min="13" max="13" width="11.25" style="21"/>
    <col min="14" max="14" width="10.5" style="21" customWidth="true"/>
    <col min="15" max="15" width="8.75" style="21" customWidth="true"/>
    <col min="16" max="16" width="9.5" style="21" customWidth="true"/>
    <col min="17" max="17" width="8.25" style="21" customWidth="true"/>
    <col min="18" max="18" width="8.75" style="21" customWidth="true"/>
    <col min="19" max="19" width="9.23333333333333" style="21" customWidth="true"/>
    <col min="20" max="20" width="12.2666666666667" style="21" customWidth="true"/>
    <col min="21" max="21" width="32.0916666666667" style="20" customWidth="true"/>
    <col min="22" max="22" width="7.33333333333333" style="19" customWidth="true"/>
    <col min="23" max="23" width="11.2666666666667" style="21" customWidth="true"/>
    <col min="24" max="24" width="10.6916666666667" style="21" customWidth="true"/>
    <col min="25" max="25" width="11.8083333333333" style="21" customWidth="true"/>
    <col min="26" max="26" width="11.1" style="20" customWidth="true"/>
    <col min="27" max="16384" width="9.75" style="5"/>
  </cols>
  <sheetData>
    <row r="1" s="1" customFormat="true" ht="20.25" customHeight="true" spans="1:26">
      <c r="A1" s="22" t="s">
        <v>0</v>
      </c>
      <c r="B1" s="23"/>
      <c r="C1" s="23"/>
      <c r="D1" s="23"/>
      <c r="E1" s="23"/>
      <c r="F1" s="23"/>
      <c r="G1" s="23"/>
      <c r="H1" s="23"/>
      <c r="I1" s="23"/>
      <c r="J1" s="23"/>
      <c r="K1" s="23"/>
      <c r="L1" s="23"/>
      <c r="M1" s="23"/>
      <c r="N1" s="23"/>
      <c r="O1" s="23"/>
      <c r="P1" s="23"/>
      <c r="Q1" s="23"/>
      <c r="R1" s="23"/>
      <c r="S1" s="23"/>
      <c r="T1" s="23"/>
      <c r="U1" s="23"/>
      <c r="V1" s="22"/>
      <c r="W1" s="23"/>
      <c r="X1" s="23"/>
      <c r="Y1" s="23"/>
      <c r="Z1" s="20"/>
    </row>
    <row r="2" s="2" customFormat="true" ht="24.75" customHeight="true" spans="1:26">
      <c r="A2" s="24" t="s">
        <v>1</v>
      </c>
      <c r="B2" s="25"/>
      <c r="C2" s="24"/>
      <c r="D2" s="25"/>
      <c r="E2" s="24"/>
      <c r="F2" s="24"/>
      <c r="G2" s="24"/>
      <c r="H2" s="24"/>
      <c r="I2" s="24"/>
      <c r="J2" s="24"/>
      <c r="K2" s="24"/>
      <c r="L2" s="24"/>
      <c r="M2" s="24"/>
      <c r="N2" s="24"/>
      <c r="O2" s="24"/>
      <c r="P2" s="24"/>
      <c r="Q2" s="24"/>
      <c r="R2" s="24"/>
      <c r="S2" s="24"/>
      <c r="T2" s="24"/>
      <c r="U2" s="25"/>
      <c r="V2" s="24"/>
      <c r="W2" s="24"/>
      <c r="X2" s="24"/>
      <c r="Y2" s="24"/>
      <c r="Z2" s="25"/>
    </row>
    <row r="3" ht="18.75" customHeight="true" spans="1:25">
      <c r="A3" s="26"/>
      <c r="B3" s="27"/>
      <c r="C3" s="28"/>
      <c r="D3" s="27"/>
      <c r="E3" s="28"/>
      <c r="F3" s="42"/>
      <c r="G3" s="42"/>
      <c r="H3" s="42"/>
      <c r="I3" s="42"/>
      <c r="J3" s="42"/>
      <c r="K3" s="42"/>
      <c r="L3" s="42"/>
      <c r="M3" s="42"/>
      <c r="N3" s="42"/>
      <c r="O3" s="42"/>
      <c r="P3" s="42"/>
      <c r="Q3" s="42"/>
      <c r="R3" s="42"/>
      <c r="S3" s="42"/>
      <c r="T3" s="42"/>
      <c r="U3" s="51" t="s">
        <v>2</v>
      </c>
      <c r="V3" s="51"/>
      <c r="W3" s="51"/>
      <c r="X3" s="51"/>
      <c r="Y3" s="51"/>
    </row>
    <row r="4" ht="14.25" customHeight="true" spans="1:26">
      <c r="A4" s="29" t="s">
        <v>3</v>
      </c>
      <c r="B4" s="29" t="s">
        <v>4</v>
      </c>
      <c r="C4" s="29" t="s">
        <v>5</v>
      </c>
      <c r="D4" s="29" t="s">
        <v>6</v>
      </c>
      <c r="E4" s="29" t="s">
        <v>7</v>
      </c>
      <c r="F4" s="29" t="s">
        <v>8</v>
      </c>
      <c r="G4" s="29" t="s">
        <v>9</v>
      </c>
      <c r="H4" s="29"/>
      <c r="I4" s="29"/>
      <c r="J4" s="29"/>
      <c r="K4" s="29"/>
      <c r="L4" s="29" t="s">
        <v>10</v>
      </c>
      <c r="M4" s="29" t="s">
        <v>11</v>
      </c>
      <c r="N4" s="29" t="s">
        <v>12</v>
      </c>
      <c r="O4" s="29"/>
      <c r="P4" s="29"/>
      <c r="Q4" s="29"/>
      <c r="R4" s="29"/>
      <c r="S4" s="29"/>
      <c r="T4" s="29" t="s">
        <v>13</v>
      </c>
      <c r="U4" s="29" t="s">
        <v>14</v>
      </c>
      <c r="V4" s="52" t="s">
        <v>15</v>
      </c>
      <c r="W4" s="29" t="s">
        <v>16</v>
      </c>
      <c r="X4" s="29" t="s">
        <v>17</v>
      </c>
      <c r="Y4" s="29" t="s">
        <v>18</v>
      </c>
      <c r="Z4" s="29" t="s">
        <v>19</v>
      </c>
    </row>
    <row r="5" ht="14.25" customHeight="true" spans="1:26">
      <c r="A5" s="29"/>
      <c r="B5" s="29"/>
      <c r="C5" s="29"/>
      <c r="D5" s="29"/>
      <c r="E5" s="29"/>
      <c r="F5" s="29"/>
      <c r="G5" s="29"/>
      <c r="H5" s="29"/>
      <c r="I5" s="29"/>
      <c r="J5" s="29"/>
      <c r="K5" s="29"/>
      <c r="L5" s="29"/>
      <c r="M5" s="29"/>
      <c r="N5" s="29" t="s">
        <v>20</v>
      </c>
      <c r="O5" s="29" t="s">
        <v>21</v>
      </c>
      <c r="P5" s="29"/>
      <c r="Q5" s="29"/>
      <c r="R5" s="29"/>
      <c r="S5" s="29"/>
      <c r="T5" s="29"/>
      <c r="U5" s="29"/>
      <c r="V5" s="53"/>
      <c r="W5" s="29"/>
      <c r="X5" s="29"/>
      <c r="Y5" s="29"/>
      <c r="Z5" s="29"/>
    </row>
    <row r="6" ht="58.5" customHeight="true" spans="1:26">
      <c r="A6" s="29"/>
      <c r="B6" s="29"/>
      <c r="C6" s="29"/>
      <c r="D6" s="29"/>
      <c r="E6" s="29"/>
      <c r="F6" s="29"/>
      <c r="G6" s="29" t="s">
        <v>22</v>
      </c>
      <c r="H6" s="29" t="s">
        <v>23</v>
      </c>
      <c r="I6" s="29" t="s">
        <v>24</v>
      </c>
      <c r="J6" s="29" t="s">
        <v>25</v>
      </c>
      <c r="K6" s="29" t="s">
        <v>26</v>
      </c>
      <c r="L6" s="29"/>
      <c r="M6" s="29"/>
      <c r="N6" s="29"/>
      <c r="O6" s="29" t="s">
        <v>22</v>
      </c>
      <c r="P6" s="29" t="s">
        <v>23</v>
      </c>
      <c r="Q6" s="29" t="s">
        <v>24</v>
      </c>
      <c r="R6" s="29" t="s">
        <v>25</v>
      </c>
      <c r="S6" s="29" t="s">
        <v>26</v>
      </c>
      <c r="T6" s="29"/>
      <c r="U6" s="29"/>
      <c r="V6" s="54"/>
      <c r="W6" s="29"/>
      <c r="X6" s="29"/>
      <c r="Y6" s="29"/>
      <c r="Z6" s="29"/>
    </row>
    <row r="7" ht="30" customHeight="true" spans="1:26">
      <c r="A7" s="29" t="s">
        <v>27</v>
      </c>
      <c r="B7" s="30"/>
      <c r="C7" s="29"/>
      <c r="D7" s="30"/>
      <c r="E7" s="29"/>
      <c r="F7" s="29">
        <v>8868891</v>
      </c>
      <c r="G7" s="29">
        <v>2061218</v>
      </c>
      <c r="H7" s="29">
        <v>5177029</v>
      </c>
      <c r="I7" s="29">
        <v>285113</v>
      </c>
      <c r="J7" s="29">
        <v>1058519</v>
      </c>
      <c r="K7" s="29">
        <v>287012</v>
      </c>
      <c r="L7" s="29">
        <v>862013</v>
      </c>
      <c r="M7" s="29">
        <v>345864</v>
      </c>
      <c r="N7" s="29">
        <v>1697404</v>
      </c>
      <c r="O7" s="29">
        <v>377382</v>
      </c>
      <c r="P7" s="29">
        <v>1111322</v>
      </c>
      <c r="Q7" s="29">
        <v>2850</v>
      </c>
      <c r="R7" s="29">
        <v>152266</v>
      </c>
      <c r="S7" s="29">
        <v>53584</v>
      </c>
      <c r="T7" s="29">
        <f>SUM(T8,T275)</f>
        <v>1044910</v>
      </c>
      <c r="U7" s="30"/>
      <c r="V7" s="29"/>
      <c r="W7" s="29"/>
      <c r="X7" s="29"/>
      <c r="Y7" s="29"/>
      <c r="Z7" s="30"/>
    </row>
    <row r="8" ht="30" customHeight="true" spans="1:26">
      <c r="A8" s="29" t="s">
        <v>28</v>
      </c>
      <c r="B8" s="30"/>
      <c r="C8" s="29"/>
      <c r="D8" s="30"/>
      <c r="E8" s="29"/>
      <c r="F8" s="29">
        <f>SUM(G8:K8)</f>
        <v>8946151</v>
      </c>
      <c r="G8" s="29">
        <f>SUM(G9,G122,G128,G234)</f>
        <v>2082018</v>
      </c>
      <c r="H8" s="29">
        <f t="shared" ref="H8:T8" si="0">SUM(H9,H122,H128,H234)</f>
        <v>5232729</v>
      </c>
      <c r="I8" s="29">
        <f t="shared" si="0"/>
        <v>285873</v>
      </c>
      <c r="J8" s="29">
        <f t="shared" si="0"/>
        <v>1058519</v>
      </c>
      <c r="K8" s="29">
        <f t="shared" si="0"/>
        <v>287012</v>
      </c>
      <c r="L8" s="29">
        <f t="shared" si="0"/>
        <v>862013</v>
      </c>
      <c r="M8" s="29">
        <f t="shared" si="0"/>
        <v>345864</v>
      </c>
      <c r="N8" s="29">
        <f t="shared" si="0"/>
        <v>1697404</v>
      </c>
      <c r="O8" s="29">
        <f t="shared" si="0"/>
        <v>377382</v>
      </c>
      <c r="P8" s="29">
        <f t="shared" si="0"/>
        <v>1111322</v>
      </c>
      <c r="Q8" s="29">
        <f t="shared" si="0"/>
        <v>2850</v>
      </c>
      <c r="R8" s="29">
        <f t="shared" si="0"/>
        <v>152266</v>
      </c>
      <c r="S8" s="29">
        <f t="shared" si="0"/>
        <v>53584</v>
      </c>
      <c r="T8" s="29">
        <f t="shared" si="0"/>
        <v>966191</v>
      </c>
      <c r="U8" s="30"/>
      <c r="V8" s="29"/>
      <c r="W8" s="29"/>
      <c r="X8" s="29"/>
      <c r="Y8" s="29"/>
      <c r="Z8" s="30"/>
    </row>
    <row r="9" s="3" customFormat="true" ht="24" customHeight="true" spans="1:26">
      <c r="A9" s="31" t="s">
        <v>29</v>
      </c>
      <c r="B9" s="31"/>
      <c r="C9" s="32"/>
      <c r="D9" s="31"/>
      <c r="E9" s="32"/>
      <c r="F9" s="29">
        <f>SUM(G9:K9)</f>
        <v>5779450</v>
      </c>
      <c r="G9" s="29">
        <f>SUM(G10,G19,G91,G114)</f>
        <v>1712893</v>
      </c>
      <c r="H9" s="29">
        <f t="shared" ref="H9:T9" si="1">SUM(H10,H19,H91,H114)</f>
        <v>3194096</v>
      </c>
      <c r="I9" s="29">
        <f t="shared" si="1"/>
        <v>277011</v>
      </c>
      <c r="J9" s="29">
        <f t="shared" si="1"/>
        <v>585100</v>
      </c>
      <c r="K9" s="29">
        <f t="shared" si="1"/>
        <v>10350</v>
      </c>
      <c r="L9" s="29">
        <f t="shared" si="1"/>
        <v>597949</v>
      </c>
      <c r="M9" s="29">
        <f t="shared" si="1"/>
        <v>198745</v>
      </c>
      <c r="N9" s="29">
        <f t="shared" si="1"/>
        <v>1026778</v>
      </c>
      <c r="O9" s="29">
        <f t="shared" si="1"/>
        <v>273934</v>
      </c>
      <c r="P9" s="29">
        <f t="shared" si="1"/>
        <v>650794</v>
      </c>
      <c r="Q9" s="29">
        <f t="shared" si="1"/>
        <v>1600</v>
      </c>
      <c r="R9" s="29">
        <f t="shared" si="1"/>
        <v>100000</v>
      </c>
      <c r="S9" s="29">
        <f t="shared" si="1"/>
        <v>450</v>
      </c>
      <c r="T9" s="29">
        <f t="shared" si="1"/>
        <v>566212</v>
      </c>
      <c r="U9" s="30"/>
      <c r="V9" s="29"/>
      <c r="W9" s="29"/>
      <c r="X9" s="32"/>
      <c r="Y9" s="32"/>
      <c r="Z9" s="31"/>
    </row>
    <row r="10" s="3" customFormat="true" ht="24.75" customHeight="true" spans="1:26">
      <c r="A10" s="31" t="s">
        <v>30</v>
      </c>
      <c r="B10" s="31"/>
      <c r="C10" s="32"/>
      <c r="D10" s="31"/>
      <c r="E10" s="32"/>
      <c r="F10" s="29">
        <f>SUM(G10:K10)</f>
        <v>3149208</v>
      </c>
      <c r="G10" s="32">
        <f>SUM(G11:G18)</f>
        <v>473600</v>
      </c>
      <c r="H10" s="32">
        <f t="shared" ref="H10:T10" si="2">SUM(H11:H18)</f>
        <v>2090508</v>
      </c>
      <c r="I10" s="32"/>
      <c r="J10" s="32">
        <f t="shared" si="2"/>
        <v>585100</v>
      </c>
      <c r="K10" s="32"/>
      <c r="L10" s="32">
        <f t="shared" si="2"/>
        <v>538381</v>
      </c>
      <c r="M10" s="32">
        <f t="shared" si="2"/>
        <v>179492</v>
      </c>
      <c r="N10" s="32">
        <f t="shared" si="2"/>
        <v>683653</v>
      </c>
      <c r="O10" s="32">
        <f t="shared" si="2"/>
        <v>209709</v>
      </c>
      <c r="P10" s="32">
        <f t="shared" si="2"/>
        <v>373944</v>
      </c>
      <c r="Q10" s="32"/>
      <c r="R10" s="32">
        <f t="shared" si="2"/>
        <v>100000</v>
      </c>
      <c r="S10" s="32"/>
      <c r="T10" s="32">
        <f t="shared" si="2"/>
        <v>332245</v>
      </c>
      <c r="U10" s="30"/>
      <c r="V10" s="29"/>
      <c r="W10" s="29"/>
      <c r="X10" s="32"/>
      <c r="Y10" s="32"/>
      <c r="Z10" s="31"/>
    </row>
    <row r="11" s="4" customFormat="true" ht="118" customHeight="true" spans="1:26">
      <c r="A11" s="33">
        <v>1</v>
      </c>
      <c r="B11" s="34" t="s">
        <v>31</v>
      </c>
      <c r="C11" s="33" t="s">
        <v>32</v>
      </c>
      <c r="D11" s="34" t="s">
        <v>33</v>
      </c>
      <c r="E11" s="33" t="s">
        <v>34</v>
      </c>
      <c r="F11" s="33">
        <v>1799276</v>
      </c>
      <c r="G11" s="43"/>
      <c r="H11" s="33">
        <v>1214176</v>
      </c>
      <c r="I11" s="43"/>
      <c r="J11" s="33">
        <v>585100</v>
      </c>
      <c r="K11" s="43"/>
      <c r="L11" s="33">
        <v>284055</v>
      </c>
      <c r="M11" s="43"/>
      <c r="N11" s="33">
        <v>265448</v>
      </c>
      <c r="O11" s="43"/>
      <c r="P11" s="33">
        <v>165448</v>
      </c>
      <c r="Q11" s="43"/>
      <c r="R11" s="33">
        <v>100000</v>
      </c>
      <c r="S11" s="50"/>
      <c r="T11" s="33">
        <v>165448</v>
      </c>
      <c r="U11" s="34" t="s">
        <v>35</v>
      </c>
      <c r="V11" s="37" t="s">
        <v>36</v>
      </c>
      <c r="W11" s="33" t="s">
        <v>37</v>
      </c>
      <c r="X11" s="33" t="s">
        <v>38</v>
      </c>
      <c r="Y11" s="33" t="s">
        <v>39</v>
      </c>
      <c r="Z11" s="34" t="s">
        <v>40</v>
      </c>
    </row>
    <row r="12" ht="61" customHeight="true" spans="1:26">
      <c r="A12" s="33">
        <v>2</v>
      </c>
      <c r="B12" s="35" t="s">
        <v>41</v>
      </c>
      <c r="C12" s="33" t="s">
        <v>32</v>
      </c>
      <c r="D12" s="34" t="s">
        <v>42</v>
      </c>
      <c r="E12" s="33" t="s">
        <v>43</v>
      </c>
      <c r="F12" s="33">
        <v>316533</v>
      </c>
      <c r="G12" s="44">
        <v>63307</v>
      </c>
      <c r="H12" s="44">
        <f>F12-G12</f>
        <v>253226</v>
      </c>
      <c r="I12" s="33"/>
      <c r="J12" s="33"/>
      <c r="K12" s="33"/>
      <c r="L12" s="33">
        <v>33820</v>
      </c>
      <c r="M12" s="33">
        <v>22198</v>
      </c>
      <c r="N12" s="33">
        <v>102000</v>
      </c>
      <c r="O12" s="33">
        <v>24400</v>
      </c>
      <c r="P12" s="33">
        <v>77600</v>
      </c>
      <c r="Q12" s="33"/>
      <c r="R12" s="33"/>
      <c r="S12" s="33"/>
      <c r="T12" s="33">
        <v>62080</v>
      </c>
      <c r="U12" s="34" t="s">
        <v>44</v>
      </c>
      <c r="V12" s="33" t="s">
        <v>45</v>
      </c>
      <c r="W12" s="33" t="s">
        <v>37</v>
      </c>
      <c r="X12" s="33" t="s">
        <v>46</v>
      </c>
      <c r="Y12" s="33" t="s">
        <v>47</v>
      </c>
      <c r="Z12" s="34" t="s">
        <v>48</v>
      </c>
    </row>
    <row r="13" ht="57" customHeight="true" spans="1:26">
      <c r="A13" s="33"/>
      <c r="B13" s="35"/>
      <c r="C13" s="33" t="s">
        <v>49</v>
      </c>
      <c r="D13" s="34" t="s">
        <v>50</v>
      </c>
      <c r="E13" s="33" t="s">
        <v>51</v>
      </c>
      <c r="F13" s="33">
        <v>40684</v>
      </c>
      <c r="G13" s="44">
        <v>8137</v>
      </c>
      <c r="H13" s="44">
        <f>F13-G13</f>
        <v>32547</v>
      </c>
      <c r="I13" s="33"/>
      <c r="J13" s="33"/>
      <c r="K13" s="33"/>
      <c r="L13" s="33">
        <v>614</v>
      </c>
      <c r="M13" s="33">
        <v>263</v>
      </c>
      <c r="N13" s="33">
        <v>3000</v>
      </c>
      <c r="O13" s="33">
        <f>N13*0.2</f>
        <v>600</v>
      </c>
      <c r="P13" s="33">
        <f>N13*0.8</f>
        <v>2400</v>
      </c>
      <c r="Q13" s="33"/>
      <c r="R13" s="33"/>
      <c r="S13" s="33"/>
      <c r="T13" s="33">
        <f>P13*0.8</f>
        <v>1920</v>
      </c>
      <c r="U13" s="34" t="s">
        <v>44</v>
      </c>
      <c r="V13" s="33" t="s">
        <v>45</v>
      </c>
      <c r="W13" s="33" t="s">
        <v>37</v>
      </c>
      <c r="X13" s="33" t="s">
        <v>46</v>
      </c>
      <c r="Y13" s="33" t="s">
        <v>47</v>
      </c>
      <c r="Z13" s="34" t="s">
        <v>48</v>
      </c>
    </row>
    <row r="14" s="4" customFormat="true" ht="62" customHeight="true" spans="1:26">
      <c r="A14" s="33">
        <v>3</v>
      </c>
      <c r="B14" s="34" t="s">
        <v>52</v>
      </c>
      <c r="C14" s="33" t="s">
        <v>32</v>
      </c>
      <c r="D14" s="34" t="s">
        <v>53</v>
      </c>
      <c r="E14" s="33" t="s">
        <v>34</v>
      </c>
      <c r="F14" s="33">
        <v>297902</v>
      </c>
      <c r="G14" s="33">
        <v>59580</v>
      </c>
      <c r="H14" s="33">
        <v>238322</v>
      </c>
      <c r="I14" s="48"/>
      <c r="J14" s="48"/>
      <c r="K14" s="48"/>
      <c r="L14" s="33">
        <v>74688</v>
      </c>
      <c r="M14" s="33">
        <v>50287</v>
      </c>
      <c r="N14" s="33">
        <v>66276</v>
      </c>
      <c r="O14" s="33">
        <v>15780</v>
      </c>
      <c r="P14" s="33">
        <v>50496</v>
      </c>
      <c r="Q14" s="33"/>
      <c r="R14" s="33"/>
      <c r="S14" s="33"/>
      <c r="T14" s="33">
        <v>40397</v>
      </c>
      <c r="U14" s="34" t="s">
        <v>54</v>
      </c>
      <c r="V14" s="37" t="s">
        <v>36</v>
      </c>
      <c r="W14" s="33" t="s">
        <v>37</v>
      </c>
      <c r="X14" s="33" t="s">
        <v>46</v>
      </c>
      <c r="Y14" s="33" t="s">
        <v>47</v>
      </c>
      <c r="Z14" s="34" t="s">
        <v>40</v>
      </c>
    </row>
    <row r="15" s="4" customFormat="true" ht="54" customHeight="true" spans="1:26">
      <c r="A15" s="33">
        <v>4</v>
      </c>
      <c r="B15" s="34" t="s">
        <v>55</v>
      </c>
      <c r="C15" s="33" t="s">
        <v>32</v>
      </c>
      <c r="D15" s="34" t="s">
        <v>56</v>
      </c>
      <c r="E15" s="33" t="s">
        <v>43</v>
      </c>
      <c r="F15" s="33">
        <v>222237</v>
      </c>
      <c r="G15" s="33"/>
      <c r="H15" s="33">
        <v>222237</v>
      </c>
      <c r="I15" s="33"/>
      <c r="J15" s="33"/>
      <c r="K15" s="33" t="s">
        <v>57</v>
      </c>
      <c r="L15" s="33">
        <v>40204</v>
      </c>
      <c r="M15" s="33">
        <v>40204</v>
      </c>
      <c r="N15" s="33">
        <v>77000</v>
      </c>
      <c r="O15" s="33"/>
      <c r="P15" s="33">
        <v>77000</v>
      </c>
      <c r="Q15" s="33"/>
      <c r="R15" s="33"/>
      <c r="S15" s="33"/>
      <c r="T15" s="33">
        <v>61600</v>
      </c>
      <c r="U15" s="34" t="s">
        <v>58</v>
      </c>
      <c r="V15" s="37" t="s">
        <v>45</v>
      </c>
      <c r="W15" s="33" t="s">
        <v>37</v>
      </c>
      <c r="X15" s="33" t="s">
        <v>59</v>
      </c>
      <c r="Y15" s="33" t="s">
        <v>60</v>
      </c>
      <c r="Z15" s="34" t="s">
        <v>40</v>
      </c>
    </row>
    <row r="16" s="4" customFormat="true" ht="75" customHeight="true" spans="1:26">
      <c r="A16" s="33">
        <v>5</v>
      </c>
      <c r="B16" s="34" t="s">
        <v>61</v>
      </c>
      <c r="C16" s="33" t="s">
        <v>32</v>
      </c>
      <c r="D16" s="34" t="s">
        <v>62</v>
      </c>
      <c r="E16" s="37" t="s">
        <v>63</v>
      </c>
      <c r="F16" s="33">
        <v>201794</v>
      </c>
      <c r="G16" s="33">
        <v>201794</v>
      </c>
      <c r="H16" s="33"/>
      <c r="I16" s="33"/>
      <c r="J16" s="33"/>
      <c r="K16" s="33"/>
      <c r="L16" s="33">
        <v>75000</v>
      </c>
      <c r="M16" s="33">
        <v>48390</v>
      </c>
      <c r="N16" s="33">
        <v>100000</v>
      </c>
      <c r="O16" s="33">
        <v>100000</v>
      </c>
      <c r="P16" s="33"/>
      <c r="Q16" s="33"/>
      <c r="R16" s="33"/>
      <c r="S16" s="33"/>
      <c r="T16" s="33"/>
      <c r="U16" s="34" t="s">
        <v>58</v>
      </c>
      <c r="V16" s="37" t="s">
        <v>36</v>
      </c>
      <c r="W16" s="33" t="s">
        <v>37</v>
      </c>
      <c r="X16" s="33" t="s">
        <v>46</v>
      </c>
      <c r="Y16" s="33" t="s">
        <v>64</v>
      </c>
      <c r="Z16" s="34" t="s">
        <v>65</v>
      </c>
    </row>
    <row r="17" s="4" customFormat="true" ht="60" customHeight="true" spans="1:26">
      <c r="A17" s="33">
        <v>6</v>
      </c>
      <c r="B17" s="34" t="s">
        <v>66</v>
      </c>
      <c r="C17" s="33" t="s">
        <v>32</v>
      </c>
      <c r="D17" s="34" t="s">
        <v>67</v>
      </c>
      <c r="E17" s="37" t="s">
        <v>68</v>
      </c>
      <c r="F17" s="33">
        <v>140782</v>
      </c>
      <c r="G17" s="33">
        <v>140782</v>
      </c>
      <c r="H17" s="33"/>
      <c r="I17" s="33"/>
      <c r="J17" s="33"/>
      <c r="K17" s="33"/>
      <c r="L17" s="33">
        <v>30000</v>
      </c>
      <c r="M17" s="33">
        <v>18150</v>
      </c>
      <c r="N17" s="33">
        <v>68929</v>
      </c>
      <c r="O17" s="33">
        <v>68929</v>
      </c>
      <c r="P17" s="33"/>
      <c r="Q17" s="33"/>
      <c r="R17" s="33"/>
      <c r="S17" s="33"/>
      <c r="T17" s="33"/>
      <c r="U17" s="34" t="s">
        <v>58</v>
      </c>
      <c r="V17" s="37" t="s">
        <v>36</v>
      </c>
      <c r="W17" s="33" t="s">
        <v>37</v>
      </c>
      <c r="X17" s="33" t="s">
        <v>46</v>
      </c>
      <c r="Y17" s="33" t="s">
        <v>69</v>
      </c>
      <c r="Z17" s="34" t="s">
        <v>48</v>
      </c>
    </row>
    <row r="18" s="4" customFormat="true" ht="49" customHeight="true" spans="1:26">
      <c r="A18" s="33">
        <v>7</v>
      </c>
      <c r="B18" s="34" t="s">
        <v>70</v>
      </c>
      <c r="C18" s="33" t="s">
        <v>71</v>
      </c>
      <c r="D18" s="34" t="s">
        <v>72</v>
      </c>
      <c r="E18" s="37" t="s">
        <v>73</v>
      </c>
      <c r="F18" s="33">
        <v>130000</v>
      </c>
      <c r="G18" s="33"/>
      <c r="H18" s="33">
        <v>130000</v>
      </c>
      <c r="I18" s="33"/>
      <c r="J18" s="33"/>
      <c r="K18" s="33"/>
      <c r="L18" s="33"/>
      <c r="M18" s="33"/>
      <c r="N18" s="33">
        <v>1000</v>
      </c>
      <c r="O18" s="33"/>
      <c r="P18" s="33">
        <v>1000</v>
      </c>
      <c r="Q18" s="33"/>
      <c r="R18" s="33"/>
      <c r="S18" s="33"/>
      <c r="T18" s="33">
        <v>800</v>
      </c>
      <c r="U18" s="34" t="s">
        <v>74</v>
      </c>
      <c r="V18" s="37" t="s">
        <v>36</v>
      </c>
      <c r="W18" s="33" t="s">
        <v>37</v>
      </c>
      <c r="X18" s="33" t="s">
        <v>46</v>
      </c>
      <c r="Y18" s="33" t="s">
        <v>75</v>
      </c>
      <c r="Z18" s="34" t="s">
        <v>76</v>
      </c>
    </row>
    <row r="19" s="3" customFormat="true" ht="31.5" customHeight="true" spans="1:26">
      <c r="A19" s="36" t="s">
        <v>77</v>
      </c>
      <c r="B19" s="36"/>
      <c r="C19" s="36"/>
      <c r="D19" s="36"/>
      <c r="E19" s="36"/>
      <c r="F19" s="45">
        <f>SUM(G19:K19)</f>
        <v>2356231</v>
      </c>
      <c r="G19" s="45">
        <f>SUM(G20:G90)</f>
        <v>1239293</v>
      </c>
      <c r="H19" s="45">
        <f t="shared" ref="H19:T19" si="3">SUM(H20:H90)</f>
        <v>1103588</v>
      </c>
      <c r="I19" s="45">
        <f t="shared" si="3"/>
        <v>3000</v>
      </c>
      <c r="J19" s="45"/>
      <c r="K19" s="45">
        <f t="shared" si="3"/>
        <v>10350</v>
      </c>
      <c r="L19" s="45">
        <f t="shared" si="3"/>
        <v>33671</v>
      </c>
      <c r="M19" s="45">
        <f t="shared" si="3"/>
        <v>14267</v>
      </c>
      <c r="N19" s="45">
        <f t="shared" si="3"/>
        <v>217178</v>
      </c>
      <c r="O19" s="45">
        <f t="shared" si="3"/>
        <v>64225</v>
      </c>
      <c r="P19" s="45">
        <f t="shared" si="3"/>
        <v>150903</v>
      </c>
      <c r="Q19" s="45">
        <f t="shared" si="3"/>
        <v>1600</v>
      </c>
      <c r="R19" s="45"/>
      <c r="S19" s="45">
        <f t="shared" si="3"/>
        <v>450</v>
      </c>
      <c r="T19" s="45">
        <f t="shared" si="3"/>
        <v>132666</v>
      </c>
      <c r="U19" s="36"/>
      <c r="V19" s="45"/>
      <c r="W19" s="45"/>
      <c r="X19" s="45"/>
      <c r="Y19" s="45"/>
      <c r="Z19" s="56"/>
    </row>
    <row r="20" s="5" customFormat="true" ht="51" customHeight="true" spans="1:26">
      <c r="A20" s="37">
        <v>8</v>
      </c>
      <c r="B20" s="38" t="s">
        <v>78</v>
      </c>
      <c r="C20" s="37" t="s">
        <v>79</v>
      </c>
      <c r="D20" s="35" t="s">
        <v>80</v>
      </c>
      <c r="E20" s="37">
        <v>2018</v>
      </c>
      <c r="F20" s="33">
        <v>2600</v>
      </c>
      <c r="G20" s="43"/>
      <c r="H20" s="33">
        <v>2600</v>
      </c>
      <c r="I20" s="43"/>
      <c r="J20" s="33"/>
      <c r="K20" s="43"/>
      <c r="L20" s="33"/>
      <c r="M20" s="43"/>
      <c r="N20" s="33">
        <v>2600</v>
      </c>
      <c r="O20" s="43"/>
      <c r="P20" s="33">
        <v>2600</v>
      </c>
      <c r="Q20" s="43"/>
      <c r="R20" s="33"/>
      <c r="S20" s="43"/>
      <c r="T20" s="33">
        <v>2600</v>
      </c>
      <c r="U20" s="35" t="s">
        <v>81</v>
      </c>
      <c r="V20" s="37" t="s">
        <v>82</v>
      </c>
      <c r="W20" s="37" t="s">
        <v>83</v>
      </c>
      <c r="X20" s="37" t="s">
        <v>84</v>
      </c>
      <c r="Y20" s="37" t="s">
        <v>85</v>
      </c>
      <c r="Z20" s="35" t="s">
        <v>76</v>
      </c>
    </row>
    <row r="21" s="4" customFormat="true" ht="56" customHeight="true" spans="1:26">
      <c r="A21" s="37">
        <v>9</v>
      </c>
      <c r="B21" s="34" t="s">
        <v>86</v>
      </c>
      <c r="C21" s="33" t="s">
        <v>32</v>
      </c>
      <c r="D21" s="34" t="s">
        <v>87</v>
      </c>
      <c r="E21" s="33" t="s">
        <v>68</v>
      </c>
      <c r="F21" s="33" t="s">
        <v>88</v>
      </c>
      <c r="G21" s="33">
        <v>14427</v>
      </c>
      <c r="H21" s="33">
        <v>13084</v>
      </c>
      <c r="I21" s="33"/>
      <c r="J21" s="33"/>
      <c r="K21" s="33"/>
      <c r="L21" s="33">
        <v>4454</v>
      </c>
      <c r="M21" s="33">
        <v>3461</v>
      </c>
      <c r="N21" s="33">
        <v>6380</v>
      </c>
      <c r="O21" s="33">
        <v>3500</v>
      </c>
      <c r="P21" s="33">
        <v>2880</v>
      </c>
      <c r="Q21" s="33"/>
      <c r="R21" s="33"/>
      <c r="S21" s="33"/>
      <c r="T21" s="33">
        <v>2304</v>
      </c>
      <c r="U21" s="34" t="s">
        <v>89</v>
      </c>
      <c r="V21" s="37" t="s">
        <v>36</v>
      </c>
      <c r="W21" s="33" t="s">
        <v>37</v>
      </c>
      <c r="X21" s="33" t="s">
        <v>46</v>
      </c>
      <c r="Y21" s="33" t="s">
        <v>90</v>
      </c>
      <c r="Z21" s="34" t="s">
        <v>91</v>
      </c>
    </row>
    <row r="22" s="4" customFormat="true" ht="58" customHeight="true" spans="1:26">
      <c r="A22" s="37">
        <v>10</v>
      </c>
      <c r="B22" s="34" t="s">
        <v>92</v>
      </c>
      <c r="C22" s="33" t="s">
        <v>32</v>
      </c>
      <c r="D22" s="34" t="s">
        <v>93</v>
      </c>
      <c r="E22" s="33" t="s">
        <v>63</v>
      </c>
      <c r="F22" s="33">
        <v>12054</v>
      </c>
      <c r="G22" s="33"/>
      <c r="H22" s="33">
        <v>12054</v>
      </c>
      <c r="I22" s="33"/>
      <c r="J22" s="33"/>
      <c r="K22" s="33"/>
      <c r="L22" s="33">
        <v>3500</v>
      </c>
      <c r="M22" s="33">
        <v>3178</v>
      </c>
      <c r="N22" s="33">
        <v>3750</v>
      </c>
      <c r="O22" s="33"/>
      <c r="P22" s="33">
        <v>3750</v>
      </c>
      <c r="Q22" s="33"/>
      <c r="R22" s="33"/>
      <c r="S22" s="33"/>
      <c r="T22" s="33">
        <v>3000</v>
      </c>
      <c r="U22" s="34" t="s">
        <v>58</v>
      </c>
      <c r="V22" s="37" t="s">
        <v>36</v>
      </c>
      <c r="W22" s="33" t="s">
        <v>37</v>
      </c>
      <c r="X22" s="33" t="s">
        <v>46</v>
      </c>
      <c r="Y22" s="33" t="s">
        <v>64</v>
      </c>
      <c r="Z22" s="34" t="s">
        <v>76</v>
      </c>
    </row>
    <row r="23" s="4" customFormat="true" ht="65" customHeight="true" spans="1:26">
      <c r="A23" s="37">
        <v>11</v>
      </c>
      <c r="B23" s="34" t="s">
        <v>94</v>
      </c>
      <c r="C23" s="33" t="s">
        <v>32</v>
      </c>
      <c r="D23" s="34" t="s">
        <v>95</v>
      </c>
      <c r="E23" s="33" t="s">
        <v>96</v>
      </c>
      <c r="F23" s="33" t="s">
        <v>97</v>
      </c>
      <c r="G23" s="33"/>
      <c r="H23" s="33">
        <v>10000</v>
      </c>
      <c r="I23" s="33"/>
      <c r="J23" s="33"/>
      <c r="K23" s="33"/>
      <c r="L23" s="33">
        <v>4992</v>
      </c>
      <c r="M23" s="33">
        <v>892</v>
      </c>
      <c r="N23" s="33">
        <f>O23+P23</f>
        <v>6250</v>
      </c>
      <c r="O23" s="33"/>
      <c r="P23" s="33">
        <f>T23/0.8</f>
        <v>6250</v>
      </c>
      <c r="Q23" s="33"/>
      <c r="R23" s="33"/>
      <c r="S23" s="33"/>
      <c r="T23" s="33">
        <v>5000</v>
      </c>
      <c r="U23" s="34" t="s">
        <v>98</v>
      </c>
      <c r="V23" s="37" t="s">
        <v>36</v>
      </c>
      <c r="W23" s="33" t="s">
        <v>37</v>
      </c>
      <c r="X23" s="33" t="s">
        <v>46</v>
      </c>
      <c r="Y23" s="33" t="s">
        <v>64</v>
      </c>
      <c r="Z23" s="34"/>
    </row>
    <row r="24" s="4" customFormat="true" ht="51" customHeight="true" spans="1:26">
      <c r="A24" s="37">
        <v>12</v>
      </c>
      <c r="B24" s="34" t="s">
        <v>99</v>
      </c>
      <c r="C24" s="33" t="s">
        <v>32</v>
      </c>
      <c r="D24" s="34" t="s">
        <v>100</v>
      </c>
      <c r="E24" s="33" t="s">
        <v>96</v>
      </c>
      <c r="F24" s="33">
        <v>9550</v>
      </c>
      <c r="G24" s="33"/>
      <c r="H24" s="33">
        <v>9550</v>
      </c>
      <c r="I24" s="33"/>
      <c r="J24" s="33"/>
      <c r="K24" s="33"/>
      <c r="L24" s="33">
        <v>2625</v>
      </c>
      <c r="M24" s="33">
        <v>2100</v>
      </c>
      <c r="N24" s="33">
        <v>6925</v>
      </c>
      <c r="O24" s="33"/>
      <c r="P24" s="33">
        <v>6925</v>
      </c>
      <c r="Q24" s="33"/>
      <c r="R24" s="33"/>
      <c r="S24" s="33"/>
      <c r="T24" s="33">
        <f>P24*0.8</f>
        <v>5540</v>
      </c>
      <c r="U24" s="34" t="s">
        <v>101</v>
      </c>
      <c r="V24" s="37" t="s">
        <v>36</v>
      </c>
      <c r="W24" s="33" t="s">
        <v>37</v>
      </c>
      <c r="X24" s="33" t="s">
        <v>46</v>
      </c>
      <c r="Y24" s="33" t="s">
        <v>64</v>
      </c>
      <c r="Z24" s="34" t="s">
        <v>76</v>
      </c>
    </row>
    <row r="25" s="4" customFormat="true" ht="41.25" customHeight="true" spans="1:26">
      <c r="A25" s="37">
        <v>13</v>
      </c>
      <c r="B25" s="34" t="s">
        <v>102</v>
      </c>
      <c r="C25" s="33" t="s">
        <v>32</v>
      </c>
      <c r="D25" s="34" t="s">
        <v>103</v>
      </c>
      <c r="E25" s="33" t="s">
        <v>96</v>
      </c>
      <c r="F25" s="33" t="s">
        <v>104</v>
      </c>
      <c r="G25" s="33"/>
      <c r="H25" s="33">
        <v>5893</v>
      </c>
      <c r="I25" s="33"/>
      <c r="J25" s="33"/>
      <c r="K25" s="33"/>
      <c r="L25" s="33">
        <v>3051</v>
      </c>
      <c r="M25" s="33">
        <v>2622</v>
      </c>
      <c r="N25" s="33">
        <v>1728</v>
      </c>
      <c r="O25" s="33"/>
      <c r="P25" s="33">
        <v>1728</v>
      </c>
      <c r="Q25" s="33"/>
      <c r="R25" s="33"/>
      <c r="S25" s="33"/>
      <c r="T25" s="33">
        <v>1382</v>
      </c>
      <c r="U25" s="34" t="s">
        <v>58</v>
      </c>
      <c r="V25" s="37" t="s">
        <v>36</v>
      </c>
      <c r="W25" s="33" t="s">
        <v>37</v>
      </c>
      <c r="X25" s="33" t="s">
        <v>46</v>
      </c>
      <c r="Y25" s="33" t="s">
        <v>64</v>
      </c>
      <c r="Z25" s="34"/>
    </row>
    <row r="26" s="4" customFormat="true" ht="63" customHeight="true" spans="1:26">
      <c r="A26" s="37">
        <v>14</v>
      </c>
      <c r="B26" s="34" t="s">
        <v>105</v>
      </c>
      <c r="C26" s="33" t="s">
        <v>32</v>
      </c>
      <c r="D26" s="34" t="s">
        <v>106</v>
      </c>
      <c r="E26" s="33" t="s">
        <v>63</v>
      </c>
      <c r="F26" s="33">
        <v>5337</v>
      </c>
      <c r="G26" s="33"/>
      <c r="H26" s="33">
        <v>5337</v>
      </c>
      <c r="I26" s="33"/>
      <c r="J26" s="33"/>
      <c r="K26" s="33"/>
      <c r="L26" s="33">
        <v>1150</v>
      </c>
      <c r="M26" s="33">
        <v>208</v>
      </c>
      <c r="N26" s="33">
        <v>3563</v>
      </c>
      <c r="O26" s="33"/>
      <c r="P26" s="33">
        <v>3563</v>
      </c>
      <c r="Q26" s="33"/>
      <c r="R26" s="33"/>
      <c r="S26" s="33"/>
      <c r="T26" s="33">
        <v>2850</v>
      </c>
      <c r="U26" s="34" t="s">
        <v>58</v>
      </c>
      <c r="V26" s="37" t="s">
        <v>36</v>
      </c>
      <c r="W26" s="33" t="s">
        <v>37</v>
      </c>
      <c r="X26" s="33" t="s">
        <v>46</v>
      </c>
      <c r="Y26" s="33" t="s">
        <v>60</v>
      </c>
      <c r="Z26" s="34" t="s">
        <v>76</v>
      </c>
    </row>
    <row r="27" s="4" customFormat="true" ht="53" customHeight="true" spans="1:26">
      <c r="A27" s="37">
        <v>15</v>
      </c>
      <c r="B27" s="34" t="s">
        <v>107</v>
      </c>
      <c r="C27" s="33" t="s">
        <v>32</v>
      </c>
      <c r="D27" s="34" t="s">
        <v>108</v>
      </c>
      <c r="E27" s="33" t="s">
        <v>63</v>
      </c>
      <c r="F27" s="33">
        <v>3900</v>
      </c>
      <c r="G27" s="33"/>
      <c r="H27" s="33">
        <v>3900</v>
      </c>
      <c r="I27" s="33"/>
      <c r="J27" s="33"/>
      <c r="K27" s="33"/>
      <c r="L27" s="33">
        <v>1643</v>
      </c>
      <c r="M27" s="33">
        <v>27</v>
      </c>
      <c r="N27" s="33">
        <v>1408</v>
      </c>
      <c r="O27" s="33"/>
      <c r="P27" s="33">
        <v>1408</v>
      </c>
      <c r="Q27" s="33"/>
      <c r="R27" s="33"/>
      <c r="S27" s="33"/>
      <c r="T27" s="33">
        <v>1126</v>
      </c>
      <c r="U27" s="34" t="s">
        <v>109</v>
      </c>
      <c r="V27" s="37" t="s">
        <v>36</v>
      </c>
      <c r="W27" s="33" t="s">
        <v>37</v>
      </c>
      <c r="X27" s="33" t="s">
        <v>46</v>
      </c>
      <c r="Y27" s="33" t="s">
        <v>64</v>
      </c>
      <c r="Z27" s="34"/>
    </row>
    <row r="28" s="4" customFormat="true" ht="44" customHeight="true" spans="1:26">
      <c r="A28" s="37">
        <v>16</v>
      </c>
      <c r="B28" s="34" t="s">
        <v>110</v>
      </c>
      <c r="C28" s="33" t="s">
        <v>32</v>
      </c>
      <c r="D28" s="34" t="s">
        <v>111</v>
      </c>
      <c r="E28" s="33" t="s">
        <v>63</v>
      </c>
      <c r="F28" s="33">
        <v>2780</v>
      </c>
      <c r="G28" s="33"/>
      <c r="H28" s="33">
        <v>2780</v>
      </c>
      <c r="I28" s="33"/>
      <c r="J28" s="33"/>
      <c r="K28" s="33"/>
      <c r="L28" s="33">
        <v>520</v>
      </c>
      <c r="M28" s="33">
        <v>77</v>
      </c>
      <c r="N28" s="33">
        <v>1304</v>
      </c>
      <c r="O28" s="33"/>
      <c r="P28" s="33">
        <v>1304</v>
      </c>
      <c r="Q28" s="33"/>
      <c r="R28" s="33"/>
      <c r="S28" s="33"/>
      <c r="T28" s="33">
        <v>1049</v>
      </c>
      <c r="U28" s="34" t="s">
        <v>58</v>
      </c>
      <c r="V28" s="37" t="s">
        <v>36</v>
      </c>
      <c r="W28" s="33" t="s">
        <v>37</v>
      </c>
      <c r="X28" s="33" t="s">
        <v>46</v>
      </c>
      <c r="Y28" s="33" t="s">
        <v>60</v>
      </c>
      <c r="Z28" s="34"/>
    </row>
    <row r="29" s="4" customFormat="true" ht="49" customHeight="true" spans="1:26">
      <c r="A29" s="37">
        <v>17</v>
      </c>
      <c r="B29" s="34" t="s">
        <v>112</v>
      </c>
      <c r="C29" s="33" t="s">
        <v>32</v>
      </c>
      <c r="D29" s="34" t="s">
        <v>113</v>
      </c>
      <c r="E29" s="33" t="s">
        <v>63</v>
      </c>
      <c r="F29" s="33">
        <v>2500</v>
      </c>
      <c r="G29" s="33"/>
      <c r="H29" s="33">
        <v>2500</v>
      </c>
      <c r="I29" s="33"/>
      <c r="J29" s="33"/>
      <c r="K29" s="33"/>
      <c r="L29" s="33">
        <v>2200</v>
      </c>
      <c r="M29" s="49" t="s">
        <v>114</v>
      </c>
      <c r="N29" s="33">
        <v>60</v>
      </c>
      <c r="O29" s="33"/>
      <c r="P29" s="33">
        <v>60</v>
      </c>
      <c r="Q29" s="33"/>
      <c r="R29" s="33"/>
      <c r="S29" s="33"/>
      <c r="T29" s="33">
        <v>48</v>
      </c>
      <c r="U29" s="34" t="s">
        <v>115</v>
      </c>
      <c r="V29" s="37" t="s">
        <v>36</v>
      </c>
      <c r="W29" s="33" t="s">
        <v>37</v>
      </c>
      <c r="X29" s="33" t="s">
        <v>46</v>
      </c>
      <c r="Y29" s="33" t="s">
        <v>116</v>
      </c>
      <c r="Z29" s="34"/>
    </row>
    <row r="30" s="6" customFormat="true" ht="56.25" customHeight="true" spans="1:26">
      <c r="A30" s="37">
        <v>18</v>
      </c>
      <c r="B30" s="34" t="s">
        <v>117</v>
      </c>
      <c r="C30" s="33" t="s">
        <v>32</v>
      </c>
      <c r="D30" s="34" t="s">
        <v>118</v>
      </c>
      <c r="E30" s="33" t="s">
        <v>63</v>
      </c>
      <c r="F30" s="33">
        <v>2200</v>
      </c>
      <c r="G30" s="33"/>
      <c r="H30" s="33">
        <v>2200</v>
      </c>
      <c r="I30" s="33"/>
      <c r="J30" s="33"/>
      <c r="K30" s="33"/>
      <c r="L30" s="33">
        <v>100</v>
      </c>
      <c r="M30" s="33"/>
      <c r="N30" s="33">
        <v>1250</v>
      </c>
      <c r="O30" s="33"/>
      <c r="P30" s="33">
        <v>1250</v>
      </c>
      <c r="Q30" s="33"/>
      <c r="R30" s="33"/>
      <c r="S30" s="33"/>
      <c r="T30" s="33">
        <v>1000</v>
      </c>
      <c r="U30" s="34" t="s">
        <v>119</v>
      </c>
      <c r="V30" s="37" t="s">
        <v>36</v>
      </c>
      <c r="W30" s="33" t="s">
        <v>37</v>
      </c>
      <c r="X30" s="33" t="s">
        <v>46</v>
      </c>
      <c r="Y30" s="33" t="s">
        <v>64</v>
      </c>
      <c r="Z30" s="34"/>
    </row>
    <row r="31" s="4" customFormat="true" ht="47" customHeight="true" spans="1:26">
      <c r="A31" s="37">
        <v>19</v>
      </c>
      <c r="B31" s="34" t="s">
        <v>120</v>
      </c>
      <c r="C31" s="33" t="s">
        <v>32</v>
      </c>
      <c r="D31" s="34" t="s">
        <v>121</v>
      </c>
      <c r="E31" s="37" t="s">
        <v>63</v>
      </c>
      <c r="F31" s="33">
        <v>2016</v>
      </c>
      <c r="G31" s="33"/>
      <c r="H31" s="33">
        <v>2016</v>
      </c>
      <c r="I31" s="33"/>
      <c r="J31" s="33"/>
      <c r="K31" s="33"/>
      <c r="L31" s="33">
        <v>542</v>
      </c>
      <c r="M31" s="33">
        <v>233</v>
      </c>
      <c r="N31" s="33">
        <v>1310</v>
      </c>
      <c r="O31" s="33"/>
      <c r="P31" s="33">
        <v>1310</v>
      </c>
      <c r="Q31" s="33"/>
      <c r="R31" s="33"/>
      <c r="S31" s="33"/>
      <c r="T31" s="33">
        <v>1048</v>
      </c>
      <c r="U31" s="34" t="s">
        <v>58</v>
      </c>
      <c r="V31" s="37" t="s">
        <v>36</v>
      </c>
      <c r="W31" s="33" t="s">
        <v>37</v>
      </c>
      <c r="X31" s="33" t="s">
        <v>46</v>
      </c>
      <c r="Y31" s="33" t="s">
        <v>60</v>
      </c>
      <c r="Z31" s="34"/>
    </row>
    <row r="32" s="4" customFormat="true" ht="42" customHeight="true" spans="1:26">
      <c r="A32" s="37">
        <v>20</v>
      </c>
      <c r="B32" s="34" t="s">
        <v>122</v>
      </c>
      <c r="C32" s="33" t="s">
        <v>32</v>
      </c>
      <c r="D32" s="34" t="s">
        <v>123</v>
      </c>
      <c r="E32" s="33" t="s">
        <v>124</v>
      </c>
      <c r="F32" s="33">
        <v>780</v>
      </c>
      <c r="G32" s="33"/>
      <c r="H32" s="33">
        <v>780</v>
      </c>
      <c r="I32" s="33"/>
      <c r="J32" s="33"/>
      <c r="K32" s="33"/>
      <c r="L32" s="33">
        <v>77</v>
      </c>
      <c r="M32" s="33">
        <v>20</v>
      </c>
      <c r="N32" s="33">
        <v>280</v>
      </c>
      <c r="O32" s="33"/>
      <c r="P32" s="33">
        <v>280</v>
      </c>
      <c r="Q32" s="33"/>
      <c r="R32" s="33"/>
      <c r="S32" s="33"/>
      <c r="T32" s="33">
        <v>224</v>
      </c>
      <c r="U32" s="34" t="s">
        <v>58</v>
      </c>
      <c r="V32" s="37" t="s">
        <v>36</v>
      </c>
      <c r="W32" s="33" t="s">
        <v>37</v>
      </c>
      <c r="X32" s="33" t="s">
        <v>46</v>
      </c>
      <c r="Y32" s="33" t="s">
        <v>60</v>
      </c>
      <c r="Z32" s="34"/>
    </row>
    <row r="33" s="4" customFormat="true" ht="45" customHeight="true" spans="1:26">
      <c r="A33" s="37">
        <v>21</v>
      </c>
      <c r="B33" s="34" t="s">
        <v>125</v>
      </c>
      <c r="C33" s="33" t="s">
        <v>32</v>
      </c>
      <c r="D33" s="34" t="s">
        <v>126</v>
      </c>
      <c r="E33" s="33" t="s">
        <v>43</v>
      </c>
      <c r="F33" s="33">
        <v>768</v>
      </c>
      <c r="G33" s="33"/>
      <c r="H33" s="33">
        <v>768</v>
      </c>
      <c r="I33" s="33"/>
      <c r="J33" s="33"/>
      <c r="K33" s="33"/>
      <c r="L33" s="33">
        <v>107</v>
      </c>
      <c r="M33" s="33"/>
      <c r="N33" s="33">
        <v>308</v>
      </c>
      <c r="O33" s="33"/>
      <c r="P33" s="33">
        <v>308</v>
      </c>
      <c r="Q33" s="33"/>
      <c r="R33" s="33"/>
      <c r="S33" s="33"/>
      <c r="T33" s="33">
        <v>246</v>
      </c>
      <c r="U33" s="34" t="s">
        <v>58</v>
      </c>
      <c r="V33" s="37" t="s">
        <v>36</v>
      </c>
      <c r="W33" s="33" t="s">
        <v>37</v>
      </c>
      <c r="X33" s="33" t="s">
        <v>46</v>
      </c>
      <c r="Y33" s="33" t="s">
        <v>64</v>
      </c>
      <c r="Z33" s="34"/>
    </row>
    <row r="34" s="4" customFormat="true" ht="62.25" customHeight="true" spans="1:26">
      <c r="A34" s="37">
        <v>22</v>
      </c>
      <c r="B34" s="34" t="s">
        <v>127</v>
      </c>
      <c r="C34" s="33" t="s">
        <v>49</v>
      </c>
      <c r="D34" s="34" t="s">
        <v>128</v>
      </c>
      <c r="E34" s="33" t="s">
        <v>129</v>
      </c>
      <c r="F34" s="33" t="s">
        <v>130</v>
      </c>
      <c r="G34" s="33">
        <v>9145</v>
      </c>
      <c r="H34" s="33">
        <v>15865</v>
      </c>
      <c r="I34" s="33"/>
      <c r="J34" s="33"/>
      <c r="K34" s="33"/>
      <c r="L34" s="33">
        <v>1000</v>
      </c>
      <c r="M34" s="33"/>
      <c r="N34" s="33">
        <v>11520</v>
      </c>
      <c r="O34" s="33">
        <v>8000</v>
      </c>
      <c r="P34" s="33">
        <v>3520</v>
      </c>
      <c r="Q34" s="33"/>
      <c r="R34" s="33"/>
      <c r="S34" s="33"/>
      <c r="T34" s="33">
        <v>2816</v>
      </c>
      <c r="U34" s="34" t="s">
        <v>131</v>
      </c>
      <c r="V34" s="37" t="s">
        <v>36</v>
      </c>
      <c r="W34" s="33" t="s">
        <v>37</v>
      </c>
      <c r="X34" s="33" t="s">
        <v>46</v>
      </c>
      <c r="Y34" s="33" t="s">
        <v>75</v>
      </c>
      <c r="Z34" s="34" t="s">
        <v>91</v>
      </c>
    </row>
    <row r="35" s="4" customFormat="true" ht="62" customHeight="true" spans="1:26">
      <c r="A35" s="37">
        <v>23</v>
      </c>
      <c r="B35" s="34" t="s">
        <v>132</v>
      </c>
      <c r="C35" s="33" t="s">
        <v>49</v>
      </c>
      <c r="D35" s="34" t="s">
        <v>133</v>
      </c>
      <c r="E35" s="33" t="s">
        <v>129</v>
      </c>
      <c r="F35" s="33" t="s">
        <v>134</v>
      </c>
      <c r="G35" s="33"/>
      <c r="H35" s="33">
        <v>22000</v>
      </c>
      <c r="I35" s="33"/>
      <c r="J35" s="33"/>
      <c r="K35" s="33"/>
      <c r="L35" s="33">
        <v>317</v>
      </c>
      <c r="M35" s="33">
        <v>220</v>
      </c>
      <c r="N35" s="33">
        <v>3750</v>
      </c>
      <c r="O35" s="33"/>
      <c r="P35" s="33">
        <v>3750</v>
      </c>
      <c r="Q35" s="33"/>
      <c r="R35" s="33"/>
      <c r="S35" s="33"/>
      <c r="T35" s="33">
        <v>3000</v>
      </c>
      <c r="U35" s="34" t="s">
        <v>58</v>
      </c>
      <c r="V35" s="37" t="s">
        <v>36</v>
      </c>
      <c r="W35" s="33" t="s">
        <v>37</v>
      </c>
      <c r="X35" s="33" t="s">
        <v>46</v>
      </c>
      <c r="Y35" s="33" t="s">
        <v>75</v>
      </c>
      <c r="Z35" s="34" t="s">
        <v>76</v>
      </c>
    </row>
    <row r="36" s="4" customFormat="true" ht="60" customHeight="true" spans="1:26">
      <c r="A36" s="37">
        <v>24</v>
      </c>
      <c r="B36" s="34" t="s">
        <v>135</v>
      </c>
      <c r="C36" s="33" t="s">
        <v>49</v>
      </c>
      <c r="D36" s="34" t="s">
        <v>136</v>
      </c>
      <c r="E36" s="33" t="s">
        <v>129</v>
      </c>
      <c r="F36" s="33" t="s">
        <v>137</v>
      </c>
      <c r="G36" s="33">
        <v>5031</v>
      </c>
      <c r="H36" s="33">
        <v>11802</v>
      </c>
      <c r="I36" s="33">
        <v>1600</v>
      </c>
      <c r="J36" s="33"/>
      <c r="K36" s="33"/>
      <c r="L36" s="33">
        <v>1000</v>
      </c>
      <c r="M36" s="33"/>
      <c r="N36" s="33">
        <v>9440</v>
      </c>
      <c r="O36" s="33">
        <v>4000</v>
      </c>
      <c r="P36" s="33">
        <v>3840</v>
      </c>
      <c r="Q36" s="33">
        <v>1600</v>
      </c>
      <c r="R36" s="33"/>
      <c r="S36" s="33"/>
      <c r="T36" s="33">
        <v>3072</v>
      </c>
      <c r="U36" s="34" t="s">
        <v>131</v>
      </c>
      <c r="V36" s="37" t="s">
        <v>36</v>
      </c>
      <c r="W36" s="33" t="s">
        <v>37</v>
      </c>
      <c r="X36" s="33" t="s">
        <v>46</v>
      </c>
      <c r="Y36" s="33" t="s">
        <v>75</v>
      </c>
      <c r="Z36" s="34" t="s">
        <v>91</v>
      </c>
    </row>
    <row r="37" s="4" customFormat="true" ht="59" customHeight="true" spans="1:26">
      <c r="A37" s="37">
        <v>25</v>
      </c>
      <c r="B37" s="34" t="s">
        <v>138</v>
      </c>
      <c r="C37" s="33" t="s">
        <v>49</v>
      </c>
      <c r="D37" s="34" t="s">
        <v>139</v>
      </c>
      <c r="E37" s="33" t="s">
        <v>129</v>
      </c>
      <c r="F37" s="44">
        <f>G37+H37</f>
        <v>13075</v>
      </c>
      <c r="G37" s="44">
        <v>12529</v>
      </c>
      <c r="H37" s="46">
        <v>546</v>
      </c>
      <c r="I37" s="33"/>
      <c r="J37" s="33"/>
      <c r="K37" s="33"/>
      <c r="L37" s="33">
        <v>3200</v>
      </c>
      <c r="M37" s="33"/>
      <c r="N37" s="33">
        <v>6300</v>
      </c>
      <c r="O37" s="33">
        <v>6000</v>
      </c>
      <c r="P37" s="33">
        <v>300</v>
      </c>
      <c r="Q37" s="33"/>
      <c r="R37" s="33"/>
      <c r="S37" s="33"/>
      <c r="T37" s="33">
        <v>300</v>
      </c>
      <c r="U37" s="34" t="s">
        <v>140</v>
      </c>
      <c r="V37" s="37" t="s">
        <v>36</v>
      </c>
      <c r="W37" s="33" t="s">
        <v>37</v>
      </c>
      <c r="X37" s="33" t="s">
        <v>46</v>
      </c>
      <c r="Y37" s="33" t="s">
        <v>75</v>
      </c>
      <c r="Z37" s="34" t="s">
        <v>91</v>
      </c>
    </row>
    <row r="38" s="4" customFormat="true" ht="96" customHeight="true" spans="1:26">
      <c r="A38" s="37">
        <v>26</v>
      </c>
      <c r="B38" s="34" t="s">
        <v>141</v>
      </c>
      <c r="C38" s="33" t="s">
        <v>49</v>
      </c>
      <c r="D38" s="34" t="s">
        <v>142</v>
      </c>
      <c r="E38" s="33" t="s">
        <v>129</v>
      </c>
      <c r="F38" s="33" t="s">
        <v>143</v>
      </c>
      <c r="G38" s="33"/>
      <c r="H38" s="33">
        <v>8967</v>
      </c>
      <c r="I38" s="33"/>
      <c r="J38" s="33"/>
      <c r="K38" s="33"/>
      <c r="L38" s="33">
        <v>682</v>
      </c>
      <c r="M38" s="33"/>
      <c r="N38" s="33">
        <v>3000</v>
      </c>
      <c r="O38" s="33"/>
      <c r="P38" s="33">
        <v>3000</v>
      </c>
      <c r="Q38" s="33"/>
      <c r="R38" s="33"/>
      <c r="S38" s="33"/>
      <c r="T38" s="33">
        <v>2400</v>
      </c>
      <c r="U38" s="34" t="s">
        <v>58</v>
      </c>
      <c r="V38" s="37" t="s">
        <v>36</v>
      </c>
      <c r="W38" s="33" t="s">
        <v>37</v>
      </c>
      <c r="X38" s="33" t="s">
        <v>46</v>
      </c>
      <c r="Y38" s="33" t="s">
        <v>75</v>
      </c>
      <c r="Z38" s="34"/>
    </row>
    <row r="39" s="4" customFormat="true" ht="52" customHeight="true" spans="1:26">
      <c r="A39" s="37">
        <v>27</v>
      </c>
      <c r="B39" s="34" t="s">
        <v>144</v>
      </c>
      <c r="C39" s="33" t="s">
        <v>49</v>
      </c>
      <c r="D39" s="34" t="s">
        <v>145</v>
      </c>
      <c r="E39" s="33" t="s">
        <v>146</v>
      </c>
      <c r="F39" s="33">
        <v>8000</v>
      </c>
      <c r="G39" s="33"/>
      <c r="H39" s="33">
        <v>8000</v>
      </c>
      <c r="I39" s="33"/>
      <c r="J39" s="33"/>
      <c r="K39" s="33"/>
      <c r="L39" s="33">
        <v>390</v>
      </c>
      <c r="M39" s="33">
        <v>390</v>
      </c>
      <c r="N39" s="33">
        <v>4960</v>
      </c>
      <c r="O39" s="33"/>
      <c r="P39" s="33">
        <v>4960</v>
      </c>
      <c r="Q39" s="33"/>
      <c r="R39" s="33"/>
      <c r="S39" s="33"/>
      <c r="T39" s="33">
        <v>3968</v>
      </c>
      <c r="U39" s="34" t="s">
        <v>147</v>
      </c>
      <c r="V39" s="37" t="s">
        <v>36</v>
      </c>
      <c r="W39" s="33" t="s">
        <v>37</v>
      </c>
      <c r="X39" s="33" t="s">
        <v>46</v>
      </c>
      <c r="Y39" s="33" t="s">
        <v>75</v>
      </c>
      <c r="Z39" s="34" t="s">
        <v>76</v>
      </c>
    </row>
    <row r="40" s="4" customFormat="true" ht="46" customHeight="true" spans="1:26">
      <c r="A40" s="37">
        <v>28</v>
      </c>
      <c r="B40" s="34" t="s">
        <v>148</v>
      </c>
      <c r="C40" s="33" t="s">
        <v>49</v>
      </c>
      <c r="D40" s="34" t="s">
        <v>149</v>
      </c>
      <c r="E40" s="33" t="s">
        <v>129</v>
      </c>
      <c r="F40" s="33" t="s">
        <v>150</v>
      </c>
      <c r="G40" s="33"/>
      <c r="H40" s="33">
        <v>7100</v>
      </c>
      <c r="I40" s="33"/>
      <c r="J40" s="33"/>
      <c r="K40" s="33"/>
      <c r="L40" s="33">
        <v>180</v>
      </c>
      <c r="M40" s="33"/>
      <c r="N40" s="33">
        <v>100</v>
      </c>
      <c r="O40" s="33"/>
      <c r="P40" s="33">
        <v>100</v>
      </c>
      <c r="Q40" s="33"/>
      <c r="R40" s="33"/>
      <c r="S40" s="33"/>
      <c r="T40" s="33">
        <v>100</v>
      </c>
      <c r="U40" s="34" t="s">
        <v>58</v>
      </c>
      <c r="V40" s="37" t="s">
        <v>36</v>
      </c>
      <c r="W40" s="33" t="s">
        <v>37</v>
      </c>
      <c r="X40" s="33" t="s">
        <v>46</v>
      </c>
      <c r="Y40" s="33" t="s">
        <v>64</v>
      </c>
      <c r="Z40" s="57"/>
    </row>
    <row r="41" s="4" customFormat="true" ht="60" customHeight="true" spans="1:26">
      <c r="A41" s="37">
        <v>29</v>
      </c>
      <c r="B41" s="39" t="s">
        <v>151</v>
      </c>
      <c r="C41" s="40" t="s">
        <v>49</v>
      </c>
      <c r="D41" s="39" t="s">
        <v>152</v>
      </c>
      <c r="E41" s="40" t="s">
        <v>129</v>
      </c>
      <c r="F41" s="40">
        <v>2840</v>
      </c>
      <c r="G41" s="40"/>
      <c r="H41" s="40">
        <v>2840</v>
      </c>
      <c r="I41" s="40"/>
      <c r="J41" s="40"/>
      <c r="K41" s="40"/>
      <c r="L41" s="40"/>
      <c r="M41" s="40"/>
      <c r="N41" s="40">
        <v>1120</v>
      </c>
      <c r="O41" s="40"/>
      <c r="P41" s="40">
        <v>1120</v>
      </c>
      <c r="Q41" s="40"/>
      <c r="R41" s="40"/>
      <c r="S41" s="40"/>
      <c r="T41" s="40">
        <v>896</v>
      </c>
      <c r="U41" s="39" t="s">
        <v>58</v>
      </c>
      <c r="V41" s="37" t="s">
        <v>36</v>
      </c>
      <c r="W41" s="40" t="s">
        <v>153</v>
      </c>
      <c r="X41" s="40" t="s">
        <v>154</v>
      </c>
      <c r="Y41" s="40" t="s">
        <v>155</v>
      </c>
      <c r="Z41" s="34"/>
    </row>
    <row r="42" s="4" customFormat="true" ht="53" customHeight="true" spans="1:26">
      <c r="A42" s="37">
        <v>30</v>
      </c>
      <c r="B42" s="34" t="s">
        <v>156</v>
      </c>
      <c r="C42" s="33" t="s">
        <v>49</v>
      </c>
      <c r="D42" s="34" t="s">
        <v>157</v>
      </c>
      <c r="E42" s="33" t="s">
        <v>146</v>
      </c>
      <c r="F42" s="33">
        <v>2800</v>
      </c>
      <c r="G42" s="33"/>
      <c r="H42" s="33">
        <v>2800</v>
      </c>
      <c r="I42" s="33"/>
      <c r="J42" s="33"/>
      <c r="K42" s="33"/>
      <c r="L42" s="33">
        <v>153</v>
      </c>
      <c r="M42" s="33"/>
      <c r="N42" s="33">
        <v>973</v>
      </c>
      <c r="O42" s="33"/>
      <c r="P42" s="33">
        <v>973</v>
      </c>
      <c r="Q42" s="33"/>
      <c r="R42" s="33"/>
      <c r="S42" s="33"/>
      <c r="T42" s="33">
        <v>778</v>
      </c>
      <c r="U42" s="34" t="s">
        <v>58</v>
      </c>
      <c r="V42" s="37" t="s">
        <v>36</v>
      </c>
      <c r="W42" s="33" t="s">
        <v>37</v>
      </c>
      <c r="X42" s="33" t="s">
        <v>46</v>
      </c>
      <c r="Y42" s="33" t="s">
        <v>64</v>
      </c>
      <c r="Z42" s="34"/>
    </row>
    <row r="43" s="4" customFormat="true" ht="75.75" customHeight="true" spans="1:26">
      <c r="A43" s="37">
        <v>31</v>
      </c>
      <c r="B43" s="34" t="s">
        <v>158</v>
      </c>
      <c r="C43" s="33" t="s">
        <v>49</v>
      </c>
      <c r="D43" s="34" t="s">
        <v>159</v>
      </c>
      <c r="E43" s="33" t="s">
        <v>146</v>
      </c>
      <c r="F43" s="33" t="s">
        <v>160</v>
      </c>
      <c r="G43" s="33"/>
      <c r="H43" s="33">
        <v>1950</v>
      </c>
      <c r="I43" s="33"/>
      <c r="J43" s="33"/>
      <c r="K43" s="33"/>
      <c r="L43" s="33">
        <v>542</v>
      </c>
      <c r="M43" s="33">
        <v>506</v>
      </c>
      <c r="N43" s="33">
        <v>400</v>
      </c>
      <c r="O43" s="33"/>
      <c r="P43" s="33">
        <v>400</v>
      </c>
      <c r="Q43" s="33"/>
      <c r="R43" s="33"/>
      <c r="S43" s="33"/>
      <c r="T43" s="33">
        <v>320</v>
      </c>
      <c r="U43" s="34" t="s">
        <v>161</v>
      </c>
      <c r="V43" s="37" t="s">
        <v>36</v>
      </c>
      <c r="W43" s="33" t="s">
        <v>37</v>
      </c>
      <c r="X43" s="33" t="s">
        <v>46</v>
      </c>
      <c r="Y43" s="33" t="s">
        <v>64</v>
      </c>
      <c r="Z43" s="34"/>
    </row>
    <row r="44" s="6" customFormat="true" ht="59" customHeight="true" spans="1:26">
      <c r="A44" s="37">
        <v>32</v>
      </c>
      <c r="B44" s="34" t="s">
        <v>162</v>
      </c>
      <c r="C44" s="33" t="s">
        <v>49</v>
      </c>
      <c r="D44" s="34" t="s">
        <v>163</v>
      </c>
      <c r="E44" s="33" t="s">
        <v>146</v>
      </c>
      <c r="F44" s="33">
        <v>1450</v>
      </c>
      <c r="G44" s="33"/>
      <c r="H44" s="33">
        <v>1450</v>
      </c>
      <c r="I44" s="33"/>
      <c r="J44" s="33"/>
      <c r="K44" s="33"/>
      <c r="L44" s="33"/>
      <c r="M44" s="33"/>
      <c r="N44" s="33">
        <v>900</v>
      </c>
      <c r="O44" s="33"/>
      <c r="P44" s="33">
        <v>900</v>
      </c>
      <c r="Q44" s="33"/>
      <c r="R44" s="33"/>
      <c r="S44" s="33"/>
      <c r="T44" s="33">
        <v>720</v>
      </c>
      <c r="U44" s="34" t="s">
        <v>58</v>
      </c>
      <c r="V44" s="37" t="s">
        <v>36</v>
      </c>
      <c r="W44" s="33" t="s">
        <v>164</v>
      </c>
      <c r="X44" s="33" t="s">
        <v>165</v>
      </c>
      <c r="Y44" s="33" t="s">
        <v>166</v>
      </c>
      <c r="Z44" s="34"/>
    </row>
    <row r="45" s="4" customFormat="true" ht="41.25" customHeight="true" spans="1:26">
      <c r="A45" s="37">
        <v>33</v>
      </c>
      <c r="B45" s="34" t="s">
        <v>167</v>
      </c>
      <c r="C45" s="33" t="s">
        <v>49</v>
      </c>
      <c r="D45" s="34" t="s">
        <v>168</v>
      </c>
      <c r="E45" s="33" t="s">
        <v>146</v>
      </c>
      <c r="F45" s="33">
        <v>996</v>
      </c>
      <c r="G45" s="33"/>
      <c r="H45" s="33">
        <v>996</v>
      </c>
      <c r="I45" s="33"/>
      <c r="J45" s="33"/>
      <c r="K45" s="33"/>
      <c r="L45" s="33">
        <v>30</v>
      </c>
      <c r="M45" s="33"/>
      <c r="N45" s="33">
        <v>300</v>
      </c>
      <c r="O45" s="33"/>
      <c r="P45" s="33">
        <v>300</v>
      </c>
      <c r="Q45" s="33"/>
      <c r="R45" s="33"/>
      <c r="S45" s="33"/>
      <c r="T45" s="33">
        <v>240</v>
      </c>
      <c r="U45" s="34" t="s">
        <v>58</v>
      </c>
      <c r="V45" s="37" t="s">
        <v>36</v>
      </c>
      <c r="W45" s="33" t="s">
        <v>37</v>
      </c>
      <c r="X45" s="33" t="s">
        <v>46</v>
      </c>
      <c r="Y45" s="33" t="s">
        <v>75</v>
      </c>
      <c r="Z45" s="34"/>
    </row>
    <row r="46" s="4" customFormat="true" ht="50.25" customHeight="true" spans="1:26">
      <c r="A46" s="37">
        <v>34</v>
      </c>
      <c r="B46" s="34" t="s">
        <v>169</v>
      </c>
      <c r="C46" s="33" t="s">
        <v>49</v>
      </c>
      <c r="D46" s="34" t="s">
        <v>170</v>
      </c>
      <c r="E46" s="33" t="s">
        <v>146</v>
      </c>
      <c r="F46" s="33" t="s">
        <v>171</v>
      </c>
      <c r="G46" s="33"/>
      <c r="H46" s="33">
        <v>920</v>
      </c>
      <c r="I46" s="33"/>
      <c r="J46" s="33"/>
      <c r="K46" s="33"/>
      <c r="L46" s="33">
        <v>70</v>
      </c>
      <c r="M46" s="33">
        <v>69</v>
      </c>
      <c r="N46" s="33">
        <v>664</v>
      </c>
      <c r="O46" s="33"/>
      <c r="P46" s="33">
        <v>664</v>
      </c>
      <c r="Q46" s="33"/>
      <c r="R46" s="33"/>
      <c r="S46" s="33"/>
      <c r="T46" s="33">
        <v>531</v>
      </c>
      <c r="U46" s="34" t="s">
        <v>58</v>
      </c>
      <c r="V46" s="37" t="s">
        <v>36</v>
      </c>
      <c r="W46" s="33" t="s">
        <v>37</v>
      </c>
      <c r="X46" s="33" t="s">
        <v>46</v>
      </c>
      <c r="Y46" s="33" t="s">
        <v>64</v>
      </c>
      <c r="Z46" s="34"/>
    </row>
    <row r="47" s="4" customFormat="true" ht="57" customHeight="true" spans="1:26">
      <c r="A47" s="37">
        <v>35</v>
      </c>
      <c r="B47" s="34" t="s">
        <v>172</v>
      </c>
      <c r="C47" s="33" t="s">
        <v>49</v>
      </c>
      <c r="D47" s="34" t="s">
        <v>173</v>
      </c>
      <c r="E47" s="33" t="s">
        <v>146</v>
      </c>
      <c r="F47" s="33">
        <v>877</v>
      </c>
      <c r="G47" s="33"/>
      <c r="H47" s="33">
        <v>877</v>
      </c>
      <c r="I47" s="33"/>
      <c r="J47" s="33"/>
      <c r="K47" s="33"/>
      <c r="L47" s="33"/>
      <c r="M47" s="33"/>
      <c r="N47" s="33">
        <v>491</v>
      </c>
      <c r="O47" s="33"/>
      <c r="P47" s="33">
        <v>491</v>
      </c>
      <c r="Q47" s="33"/>
      <c r="R47" s="33"/>
      <c r="S47" s="33"/>
      <c r="T47" s="33">
        <v>393</v>
      </c>
      <c r="U47" s="34" t="s">
        <v>174</v>
      </c>
      <c r="V47" s="37" t="s">
        <v>36</v>
      </c>
      <c r="W47" s="33" t="s">
        <v>37</v>
      </c>
      <c r="X47" s="33" t="s">
        <v>46</v>
      </c>
      <c r="Y47" s="33" t="s">
        <v>75</v>
      </c>
      <c r="Z47" s="34"/>
    </row>
    <row r="48" s="6" customFormat="true" ht="53" customHeight="true" spans="1:26">
      <c r="A48" s="37">
        <v>36</v>
      </c>
      <c r="B48" s="34" t="s">
        <v>175</v>
      </c>
      <c r="C48" s="33" t="s">
        <v>49</v>
      </c>
      <c r="D48" s="34" t="s">
        <v>176</v>
      </c>
      <c r="E48" s="33" t="s">
        <v>146</v>
      </c>
      <c r="F48" s="33">
        <v>796</v>
      </c>
      <c r="G48" s="33"/>
      <c r="H48" s="33">
        <v>796</v>
      </c>
      <c r="I48" s="33"/>
      <c r="J48" s="33"/>
      <c r="K48" s="33"/>
      <c r="L48" s="33"/>
      <c r="M48" s="33"/>
      <c r="N48" s="33">
        <v>400</v>
      </c>
      <c r="O48" s="33"/>
      <c r="P48" s="33">
        <v>400</v>
      </c>
      <c r="Q48" s="33"/>
      <c r="R48" s="33"/>
      <c r="S48" s="33"/>
      <c r="T48" s="33">
        <v>320</v>
      </c>
      <c r="U48" s="34" t="s">
        <v>58</v>
      </c>
      <c r="V48" s="37" t="s">
        <v>36</v>
      </c>
      <c r="W48" s="33" t="s">
        <v>164</v>
      </c>
      <c r="X48" s="33" t="s">
        <v>165</v>
      </c>
      <c r="Y48" s="33" t="s">
        <v>166</v>
      </c>
      <c r="Z48" s="39"/>
    </row>
    <row r="49" s="6" customFormat="true" ht="53" customHeight="true" spans="1:26">
      <c r="A49" s="37">
        <v>37</v>
      </c>
      <c r="B49" s="34" t="s">
        <v>177</v>
      </c>
      <c r="C49" s="33" t="s">
        <v>49</v>
      </c>
      <c r="D49" s="34" t="s">
        <v>178</v>
      </c>
      <c r="E49" s="33" t="s">
        <v>146</v>
      </c>
      <c r="F49" s="33">
        <v>737</v>
      </c>
      <c r="G49" s="33"/>
      <c r="H49" s="33">
        <v>737</v>
      </c>
      <c r="I49" s="33"/>
      <c r="J49" s="33"/>
      <c r="K49" s="33"/>
      <c r="L49" s="33"/>
      <c r="M49" s="33"/>
      <c r="N49" s="33">
        <v>400</v>
      </c>
      <c r="O49" s="33"/>
      <c r="P49" s="33">
        <v>400</v>
      </c>
      <c r="Q49" s="33"/>
      <c r="R49" s="33"/>
      <c r="S49" s="33"/>
      <c r="T49" s="33">
        <v>320</v>
      </c>
      <c r="U49" s="34" t="s">
        <v>58</v>
      </c>
      <c r="V49" s="37" t="s">
        <v>36</v>
      </c>
      <c r="W49" s="33" t="s">
        <v>164</v>
      </c>
      <c r="X49" s="33" t="s">
        <v>165</v>
      </c>
      <c r="Y49" s="33" t="s">
        <v>166</v>
      </c>
      <c r="Z49" s="39"/>
    </row>
    <row r="50" s="4" customFormat="true" ht="49" customHeight="true" spans="1:26">
      <c r="A50" s="37">
        <v>38</v>
      </c>
      <c r="B50" s="34" t="s">
        <v>179</v>
      </c>
      <c r="C50" s="33" t="s">
        <v>71</v>
      </c>
      <c r="D50" s="34" t="s">
        <v>180</v>
      </c>
      <c r="E50" s="33" t="s">
        <v>181</v>
      </c>
      <c r="F50" s="44" t="s">
        <v>182</v>
      </c>
      <c r="G50" s="33">
        <v>400000</v>
      </c>
      <c r="H50" s="33"/>
      <c r="I50" s="33"/>
      <c r="J50" s="33"/>
      <c r="K50" s="33"/>
      <c r="L50" s="33">
        <v>20</v>
      </c>
      <c r="M50" s="33"/>
      <c r="N50" s="33">
        <v>15000</v>
      </c>
      <c r="O50" s="33">
        <v>15000</v>
      </c>
      <c r="P50" s="33"/>
      <c r="Q50" s="33"/>
      <c r="R50" s="33"/>
      <c r="S50" s="33"/>
      <c r="T50" s="33"/>
      <c r="U50" s="34" t="s">
        <v>183</v>
      </c>
      <c r="V50" s="37" t="s">
        <v>36</v>
      </c>
      <c r="W50" s="33" t="s">
        <v>37</v>
      </c>
      <c r="X50" s="33" t="s">
        <v>46</v>
      </c>
      <c r="Y50" s="33" t="s">
        <v>75</v>
      </c>
      <c r="Z50" s="34" t="s">
        <v>91</v>
      </c>
    </row>
    <row r="51" s="4" customFormat="true" ht="60.75" customHeight="true" spans="1:26">
      <c r="A51" s="37">
        <v>39</v>
      </c>
      <c r="B51" s="34" t="s">
        <v>184</v>
      </c>
      <c r="C51" s="33" t="s">
        <v>71</v>
      </c>
      <c r="D51" s="34" t="s">
        <v>185</v>
      </c>
      <c r="E51" s="33" t="s">
        <v>73</v>
      </c>
      <c r="F51" s="33">
        <v>383836</v>
      </c>
      <c r="G51" s="33">
        <v>383836</v>
      </c>
      <c r="H51" s="33"/>
      <c r="I51" s="33"/>
      <c r="J51" s="33"/>
      <c r="K51" s="33"/>
      <c r="L51" s="33">
        <v>50</v>
      </c>
      <c r="M51" s="33"/>
      <c r="N51" s="33">
        <v>25000</v>
      </c>
      <c r="O51" s="33">
        <v>25000</v>
      </c>
      <c r="P51" s="33"/>
      <c r="Q51" s="33"/>
      <c r="R51" s="33"/>
      <c r="S51" s="33"/>
      <c r="T51" s="33"/>
      <c r="U51" s="34" t="s">
        <v>186</v>
      </c>
      <c r="V51" s="37" t="s">
        <v>36</v>
      </c>
      <c r="W51" s="33" t="s">
        <v>37</v>
      </c>
      <c r="X51" s="33" t="s">
        <v>46</v>
      </c>
      <c r="Y51" s="33" t="s">
        <v>75</v>
      </c>
      <c r="Z51" s="34" t="s">
        <v>91</v>
      </c>
    </row>
    <row r="52" s="7" customFormat="true" ht="38.25" customHeight="true" spans="1:26">
      <c r="A52" s="37">
        <v>40</v>
      </c>
      <c r="B52" s="34" t="s">
        <v>187</v>
      </c>
      <c r="C52" s="33" t="s">
        <v>71</v>
      </c>
      <c r="D52" s="34" t="s">
        <v>188</v>
      </c>
      <c r="E52" s="33" t="s">
        <v>73</v>
      </c>
      <c r="F52" s="33">
        <v>220430</v>
      </c>
      <c r="G52" s="33"/>
      <c r="H52" s="33">
        <v>220430</v>
      </c>
      <c r="I52" s="33"/>
      <c r="J52" s="33"/>
      <c r="K52" s="33"/>
      <c r="L52" s="33"/>
      <c r="M52" s="33"/>
      <c r="N52" s="33">
        <v>56419</v>
      </c>
      <c r="O52" s="33"/>
      <c r="P52" s="33">
        <v>56419</v>
      </c>
      <c r="Q52" s="33"/>
      <c r="R52" s="33"/>
      <c r="S52" s="33"/>
      <c r="T52" s="33">
        <v>56419</v>
      </c>
      <c r="U52" s="34" t="s">
        <v>189</v>
      </c>
      <c r="V52" s="37" t="s">
        <v>36</v>
      </c>
      <c r="W52" s="33" t="s">
        <v>37</v>
      </c>
      <c r="X52" s="33" t="s">
        <v>190</v>
      </c>
      <c r="Y52" s="33" t="s">
        <v>191</v>
      </c>
      <c r="Z52" s="34" t="s">
        <v>76</v>
      </c>
    </row>
    <row r="53" s="4" customFormat="true" ht="47.1" customHeight="true" spans="1:26">
      <c r="A53" s="37">
        <v>41</v>
      </c>
      <c r="B53" s="34" t="s">
        <v>192</v>
      </c>
      <c r="C53" s="33" t="s">
        <v>71</v>
      </c>
      <c r="D53" s="34" t="s">
        <v>193</v>
      </c>
      <c r="E53" s="33" t="s">
        <v>73</v>
      </c>
      <c r="F53" s="33">
        <v>189300</v>
      </c>
      <c r="G53" s="33">
        <v>189300</v>
      </c>
      <c r="H53" s="33"/>
      <c r="I53" s="33"/>
      <c r="J53" s="33"/>
      <c r="K53" s="33"/>
      <c r="L53" s="33">
        <v>50</v>
      </c>
      <c r="M53" s="33"/>
      <c r="N53" s="33">
        <v>600</v>
      </c>
      <c r="O53" s="33">
        <v>600</v>
      </c>
      <c r="P53" s="33"/>
      <c r="Q53" s="33"/>
      <c r="R53" s="33"/>
      <c r="S53" s="33"/>
      <c r="T53" s="33"/>
      <c r="U53" s="34" t="s">
        <v>186</v>
      </c>
      <c r="V53" s="37" t="s">
        <v>36</v>
      </c>
      <c r="W53" s="33" t="s">
        <v>37</v>
      </c>
      <c r="X53" s="33" t="s">
        <v>46</v>
      </c>
      <c r="Y53" s="33" t="s">
        <v>75</v>
      </c>
      <c r="Z53" s="34" t="s">
        <v>91</v>
      </c>
    </row>
    <row r="54" s="4" customFormat="true" ht="54" customHeight="true" spans="1:26">
      <c r="A54" s="37">
        <v>42</v>
      </c>
      <c r="B54" s="34" t="s">
        <v>194</v>
      </c>
      <c r="C54" s="33" t="s">
        <v>71</v>
      </c>
      <c r="D54" s="41" t="s">
        <v>195</v>
      </c>
      <c r="E54" s="47" t="s">
        <v>73</v>
      </c>
      <c r="F54" s="44">
        <v>170720</v>
      </c>
      <c r="G54" s="44">
        <v>85360</v>
      </c>
      <c r="H54" s="44">
        <v>85360</v>
      </c>
      <c r="I54" s="33"/>
      <c r="J54" s="33"/>
      <c r="K54" s="33"/>
      <c r="L54" s="33"/>
      <c r="M54" s="44"/>
      <c r="N54" s="33">
        <v>1750</v>
      </c>
      <c r="O54" s="33">
        <v>875</v>
      </c>
      <c r="P54" s="33">
        <v>875</v>
      </c>
      <c r="Q54" s="33"/>
      <c r="R54" s="33"/>
      <c r="S54" s="33"/>
      <c r="T54" s="33">
        <v>700</v>
      </c>
      <c r="U54" s="55" t="s">
        <v>196</v>
      </c>
      <c r="V54" s="37" t="s">
        <v>36</v>
      </c>
      <c r="W54" s="33" t="s">
        <v>37</v>
      </c>
      <c r="X54" s="33" t="s">
        <v>46</v>
      </c>
      <c r="Y54" s="33" t="s">
        <v>75</v>
      </c>
      <c r="Z54" s="34" t="s">
        <v>197</v>
      </c>
    </row>
    <row r="55" s="6" customFormat="true" ht="49" customHeight="true" spans="1:26">
      <c r="A55" s="37">
        <v>43</v>
      </c>
      <c r="B55" s="34" t="s">
        <v>198</v>
      </c>
      <c r="C55" s="33" t="s">
        <v>71</v>
      </c>
      <c r="D55" s="34" t="s">
        <v>199</v>
      </c>
      <c r="E55" s="33" t="s">
        <v>73</v>
      </c>
      <c r="F55" s="44">
        <v>120000</v>
      </c>
      <c r="G55" s="33">
        <v>120000</v>
      </c>
      <c r="H55" s="48"/>
      <c r="I55" s="33"/>
      <c r="J55" s="33"/>
      <c r="K55" s="33"/>
      <c r="L55" s="33"/>
      <c r="M55" s="33"/>
      <c r="N55" s="33">
        <v>500</v>
      </c>
      <c r="O55" s="33">
        <v>500</v>
      </c>
      <c r="P55" s="33"/>
      <c r="Q55" s="33"/>
      <c r="R55" s="33"/>
      <c r="S55" s="33"/>
      <c r="T55" s="33"/>
      <c r="U55" s="34" t="s">
        <v>200</v>
      </c>
      <c r="V55" s="37" t="s">
        <v>36</v>
      </c>
      <c r="W55" s="33" t="s">
        <v>37</v>
      </c>
      <c r="X55" s="33" t="s">
        <v>46</v>
      </c>
      <c r="Y55" s="33" t="s">
        <v>75</v>
      </c>
      <c r="Z55" s="34" t="s">
        <v>91</v>
      </c>
    </row>
    <row r="56" s="4" customFormat="true" ht="50" customHeight="true" spans="1:26">
      <c r="A56" s="37">
        <v>44</v>
      </c>
      <c r="B56" s="34" t="s">
        <v>201</v>
      </c>
      <c r="C56" s="33" t="s">
        <v>71</v>
      </c>
      <c r="D56" s="34" t="s">
        <v>202</v>
      </c>
      <c r="E56" s="33" t="s">
        <v>181</v>
      </c>
      <c r="F56" s="33">
        <v>79655</v>
      </c>
      <c r="G56" s="33"/>
      <c r="H56" s="33">
        <v>79655</v>
      </c>
      <c r="I56" s="33"/>
      <c r="J56" s="33"/>
      <c r="K56" s="33"/>
      <c r="L56" s="33"/>
      <c r="M56" s="33"/>
      <c r="N56" s="33">
        <v>50</v>
      </c>
      <c r="O56" s="33"/>
      <c r="P56" s="33">
        <v>50</v>
      </c>
      <c r="Q56" s="33"/>
      <c r="R56" s="33"/>
      <c r="S56" s="33"/>
      <c r="T56" s="33">
        <v>50</v>
      </c>
      <c r="U56" s="34" t="s">
        <v>203</v>
      </c>
      <c r="V56" s="37" t="s">
        <v>36</v>
      </c>
      <c r="W56" s="33" t="s">
        <v>37</v>
      </c>
      <c r="X56" s="33" t="s">
        <v>46</v>
      </c>
      <c r="Y56" s="33" t="s">
        <v>75</v>
      </c>
      <c r="Z56" s="34"/>
    </row>
    <row r="57" s="4" customFormat="true" ht="57" customHeight="true" spans="1:26">
      <c r="A57" s="37">
        <v>45</v>
      </c>
      <c r="B57" s="34" t="s">
        <v>204</v>
      </c>
      <c r="C57" s="33" t="s">
        <v>71</v>
      </c>
      <c r="D57" s="34" t="s">
        <v>205</v>
      </c>
      <c r="E57" s="33" t="s">
        <v>206</v>
      </c>
      <c r="F57" s="33">
        <v>74808</v>
      </c>
      <c r="G57" s="33"/>
      <c r="H57" s="33">
        <v>74808</v>
      </c>
      <c r="I57" s="33"/>
      <c r="J57" s="33"/>
      <c r="K57" s="33"/>
      <c r="L57" s="33">
        <v>200</v>
      </c>
      <c r="M57" s="33">
        <v>150</v>
      </c>
      <c r="N57" s="33">
        <v>9200</v>
      </c>
      <c r="O57" s="33"/>
      <c r="P57" s="33">
        <v>9200</v>
      </c>
      <c r="Q57" s="33"/>
      <c r="R57" s="33"/>
      <c r="S57" s="33"/>
      <c r="T57" s="33">
        <v>7360</v>
      </c>
      <c r="U57" s="34" t="s">
        <v>207</v>
      </c>
      <c r="V57" s="37" t="s">
        <v>36</v>
      </c>
      <c r="W57" s="33" t="s">
        <v>37</v>
      </c>
      <c r="X57" s="33" t="s">
        <v>46</v>
      </c>
      <c r="Y57" s="33" t="s">
        <v>75</v>
      </c>
      <c r="Z57" s="34" t="s">
        <v>76</v>
      </c>
    </row>
    <row r="58" s="4" customFormat="true" ht="57" customHeight="true" spans="1:26">
      <c r="A58" s="37">
        <v>46</v>
      </c>
      <c r="B58" s="34" t="s">
        <v>208</v>
      </c>
      <c r="C58" s="33" t="s">
        <v>71</v>
      </c>
      <c r="D58" s="34" t="s">
        <v>209</v>
      </c>
      <c r="E58" s="33" t="s">
        <v>181</v>
      </c>
      <c r="F58" s="33">
        <v>100000</v>
      </c>
      <c r="G58" s="33"/>
      <c r="H58" s="33">
        <v>100000</v>
      </c>
      <c r="I58" s="33"/>
      <c r="J58" s="33"/>
      <c r="K58" s="33"/>
      <c r="L58" s="33"/>
      <c r="M58" s="33"/>
      <c r="N58" s="33">
        <v>800</v>
      </c>
      <c r="O58" s="33"/>
      <c r="P58" s="33">
        <v>800</v>
      </c>
      <c r="Q58" s="33"/>
      <c r="R58" s="33"/>
      <c r="S58" s="33"/>
      <c r="T58" s="44">
        <v>640</v>
      </c>
      <c r="U58" s="34" t="s">
        <v>210</v>
      </c>
      <c r="V58" s="37" t="s">
        <v>36</v>
      </c>
      <c r="W58" s="33" t="s">
        <v>37</v>
      </c>
      <c r="X58" s="33" t="s">
        <v>46</v>
      </c>
      <c r="Y58" s="33" t="s">
        <v>75</v>
      </c>
      <c r="Z58" s="34" t="s">
        <v>76</v>
      </c>
    </row>
    <row r="59" s="4" customFormat="true" ht="57" customHeight="true" spans="1:26">
      <c r="A59" s="37">
        <v>47</v>
      </c>
      <c r="B59" s="34" t="s">
        <v>211</v>
      </c>
      <c r="C59" s="33" t="s">
        <v>71</v>
      </c>
      <c r="D59" s="34" t="s">
        <v>212</v>
      </c>
      <c r="E59" s="33" t="s">
        <v>181</v>
      </c>
      <c r="F59" s="33">
        <v>56500</v>
      </c>
      <c r="G59" s="33"/>
      <c r="H59" s="33">
        <v>56500</v>
      </c>
      <c r="I59" s="33"/>
      <c r="J59" s="33"/>
      <c r="K59" s="33"/>
      <c r="L59" s="33"/>
      <c r="M59" s="33"/>
      <c r="N59" s="33">
        <v>100</v>
      </c>
      <c r="O59" s="33"/>
      <c r="P59" s="33">
        <v>100</v>
      </c>
      <c r="Q59" s="33"/>
      <c r="R59" s="33"/>
      <c r="S59" s="33"/>
      <c r="T59" s="33">
        <v>100</v>
      </c>
      <c r="U59" s="34" t="s">
        <v>203</v>
      </c>
      <c r="V59" s="37" t="s">
        <v>36</v>
      </c>
      <c r="W59" s="33" t="s">
        <v>37</v>
      </c>
      <c r="X59" s="33" t="s">
        <v>46</v>
      </c>
      <c r="Y59" s="33" t="s">
        <v>75</v>
      </c>
      <c r="Z59" s="34" t="s">
        <v>76</v>
      </c>
    </row>
    <row r="60" s="4" customFormat="true" ht="50.25" customHeight="true" spans="1:26">
      <c r="A60" s="37">
        <v>48</v>
      </c>
      <c r="B60" s="34" t="s">
        <v>213</v>
      </c>
      <c r="C60" s="33" t="s">
        <v>71</v>
      </c>
      <c r="D60" s="34" t="s">
        <v>214</v>
      </c>
      <c r="E60" s="33" t="s">
        <v>206</v>
      </c>
      <c r="F60" s="33">
        <v>36500</v>
      </c>
      <c r="G60" s="33"/>
      <c r="H60" s="33">
        <v>36500</v>
      </c>
      <c r="I60" s="33"/>
      <c r="J60" s="33"/>
      <c r="K60" s="33"/>
      <c r="L60" s="33"/>
      <c r="M60" s="33"/>
      <c r="N60" s="33">
        <v>50</v>
      </c>
      <c r="O60" s="33"/>
      <c r="P60" s="33">
        <v>50</v>
      </c>
      <c r="Q60" s="33"/>
      <c r="R60" s="33"/>
      <c r="S60" s="33"/>
      <c r="T60" s="33">
        <v>40</v>
      </c>
      <c r="U60" s="34" t="s">
        <v>203</v>
      </c>
      <c r="V60" s="37" t="s">
        <v>36</v>
      </c>
      <c r="W60" s="33" t="s">
        <v>37</v>
      </c>
      <c r="X60" s="33" t="s">
        <v>46</v>
      </c>
      <c r="Y60" s="33" t="s">
        <v>75</v>
      </c>
      <c r="Z60" s="34"/>
    </row>
    <row r="61" s="4" customFormat="true" ht="41.25" customHeight="true" spans="1:26">
      <c r="A61" s="37">
        <v>49</v>
      </c>
      <c r="B61" s="34" t="s">
        <v>215</v>
      </c>
      <c r="C61" s="33" t="s">
        <v>71</v>
      </c>
      <c r="D61" s="34" t="s">
        <v>216</v>
      </c>
      <c r="E61" s="33" t="s">
        <v>206</v>
      </c>
      <c r="F61" s="33">
        <v>35000</v>
      </c>
      <c r="G61" s="33"/>
      <c r="H61" s="33">
        <v>35000</v>
      </c>
      <c r="I61" s="33"/>
      <c r="J61" s="33"/>
      <c r="K61" s="33"/>
      <c r="L61" s="33"/>
      <c r="M61" s="33"/>
      <c r="N61" s="33">
        <v>50</v>
      </c>
      <c r="O61" s="33"/>
      <c r="P61" s="33">
        <v>50</v>
      </c>
      <c r="Q61" s="33"/>
      <c r="R61" s="33"/>
      <c r="S61" s="33"/>
      <c r="T61" s="33">
        <v>40</v>
      </c>
      <c r="U61" s="34" t="s">
        <v>203</v>
      </c>
      <c r="V61" s="37" t="s">
        <v>36</v>
      </c>
      <c r="W61" s="33" t="s">
        <v>37</v>
      </c>
      <c r="X61" s="33" t="s">
        <v>46</v>
      </c>
      <c r="Y61" s="33" t="s">
        <v>75</v>
      </c>
      <c r="Z61" s="34"/>
    </row>
    <row r="62" s="4" customFormat="true" ht="68" customHeight="true" spans="1:26">
      <c r="A62" s="37">
        <v>50</v>
      </c>
      <c r="B62" s="34" t="s">
        <v>217</v>
      </c>
      <c r="C62" s="33" t="s">
        <v>71</v>
      </c>
      <c r="D62" s="34" t="s">
        <v>218</v>
      </c>
      <c r="E62" s="33" t="s">
        <v>206</v>
      </c>
      <c r="F62" s="33" t="s">
        <v>219</v>
      </c>
      <c r="G62" s="33"/>
      <c r="H62" s="33">
        <v>33000</v>
      </c>
      <c r="I62" s="33"/>
      <c r="J62" s="33"/>
      <c r="K62" s="33"/>
      <c r="L62" s="33">
        <v>400</v>
      </c>
      <c r="M62" s="33">
        <v>114</v>
      </c>
      <c r="N62" s="33">
        <v>11000</v>
      </c>
      <c r="O62" s="33"/>
      <c r="P62" s="33">
        <v>11000</v>
      </c>
      <c r="Q62" s="33"/>
      <c r="R62" s="33"/>
      <c r="S62" s="33"/>
      <c r="T62" s="33">
        <v>8800</v>
      </c>
      <c r="U62" s="34" t="s">
        <v>98</v>
      </c>
      <c r="V62" s="37" t="s">
        <v>36</v>
      </c>
      <c r="W62" s="33" t="s">
        <v>37</v>
      </c>
      <c r="X62" s="33" t="s">
        <v>46</v>
      </c>
      <c r="Y62" s="33" t="s">
        <v>75</v>
      </c>
      <c r="Z62" s="34" t="s">
        <v>76</v>
      </c>
    </row>
    <row r="63" s="4" customFormat="true" ht="53.25" customHeight="true" spans="1:26">
      <c r="A63" s="37">
        <v>51</v>
      </c>
      <c r="B63" s="34" t="s">
        <v>220</v>
      </c>
      <c r="C63" s="33" t="s">
        <v>71</v>
      </c>
      <c r="D63" s="34" t="s">
        <v>221</v>
      </c>
      <c r="E63" s="33" t="s">
        <v>181</v>
      </c>
      <c r="F63" s="33">
        <v>30000</v>
      </c>
      <c r="G63" s="33"/>
      <c r="H63" s="33">
        <v>30000</v>
      </c>
      <c r="I63" s="33"/>
      <c r="J63" s="33"/>
      <c r="K63" s="33"/>
      <c r="L63" s="33"/>
      <c r="M63" s="33"/>
      <c r="N63" s="33">
        <v>50</v>
      </c>
      <c r="O63" s="33"/>
      <c r="P63" s="33">
        <v>50</v>
      </c>
      <c r="Q63" s="33"/>
      <c r="R63" s="33"/>
      <c r="S63" s="33"/>
      <c r="T63" s="33">
        <v>40</v>
      </c>
      <c r="U63" s="34" t="s">
        <v>203</v>
      </c>
      <c r="V63" s="37" t="s">
        <v>36</v>
      </c>
      <c r="W63" s="33" t="s">
        <v>37</v>
      </c>
      <c r="X63" s="33" t="s">
        <v>46</v>
      </c>
      <c r="Y63" s="33" t="s">
        <v>75</v>
      </c>
      <c r="Z63" s="34"/>
    </row>
    <row r="64" s="4" customFormat="true" ht="73" customHeight="true" spans="1:26">
      <c r="A64" s="37">
        <v>52</v>
      </c>
      <c r="B64" s="34" t="s">
        <v>222</v>
      </c>
      <c r="C64" s="33" t="s">
        <v>71</v>
      </c>
      <c r="D64" s="34" t="s">
        <v>223</v>
      </c>
      <c r="E64" s="33" t="s">
        <v>73</v>
      </c>
      <c r="F64" s="37">
        <v>19565</v>
      </c>
      <c r="G64" s="37">
        <v>19565</v>
      </c>
      <c r="H64" s="33"/>
      <c r="I64" s="33"/>
      <c r="J64" s="33"/>
      <c r="K64" s="33"/>
      <c r="L64" s="33"/>
      <c r="M64" s="33"/>
      <c r="N64" s="33">
        <v>650</v>
      </c>
      <c r="O64" s="33">
        <v>650</v>
      </c>
      <c r="P64" s="33"/>
      <c r="Q64" s="33"/>
      <c r="R64" s="33"/>
      <c r="S64" s="33"/>
      <c r="T64" s="33"/>
      <c r="U64" s="34" t="s">
        <v>224</v>
      </c>
      <c r="V64" s="37" t="s">
        <v>36</v>
      </c>
      <c r="W64" s="33" t="s">
        <v>225</v>
      </c>
      <c r="X64" s="33" t="s">
        <v>226</v>
      </c>
      <c r="Y64" s="33" t="s">
        <v>227</v>
      </c>
      <c r="Z64" s="35"/>
    </row>
    <row r="65" s="4" customFormat="true" ht="99" customHeight="true" spans="1:26">
      <c r="A65" s="37">
        <v>53</v>
      </c>
      <c r="B65" s="34" t="s">
        <v>228</v>
      </c>
      <c r="C65" s="33" t="s">
        <v>71</v>
      </c>
      <c r="D65" s="34" t="s">
        <v>229</v>
      </c>
      <c r="E65" s="33" t="s">
        <v>206</v>
      </c>
      <c r="F65" s="33">
        <v>17065</v>
      </c>
      <c r="G65" s="33"/>
      <c r="H65" s="33">
        <v>17065</v>
      </c>
      <c r="I65" s="33"/>
      <c r="J65" s="33"/>
      <c r="K65" s="33"/>
      <c r="L65" s="33">
        <v>5</v>
      </c>
      <c r="M65" s="33"/>
      <c r="N65" s="33">
        <v>30</v>
      </c>
      <c r="O65" s="33"/>
      <c r="P65" s="33">
        <v>30</v>
      </c>
      <c r="Q65" s="33"/>
      <c r="R65" s="33"/>
      <c r="S65" s="33"/>
      <c r="T65" s="33">
        <v>24</v>
      </c>
      <c r="U65" s="34" t="s">
        <v>203</v>
      </c>
      <c r="V65" s="37" t="s">
        <v>36</v>
      </c>
      <c r="W65" s="33" t="s">
        <v>37</v>
      </c>
      <c r="X65" s="33" t="s">
        <v>46</v>
      </c>
      <c r="Y65" s="33" t="s">
        <v>75</v>
      </c>
      <c r="Z65" s="34"/>
    </row>
    <row r="66" s="4" customFormat="true" ht="65" customHeight="true" spans="1:26">
      <c r="A66" s="37">
        <v>54</v>
      </c>
      <c r="B66" s="34" t="s">
        <v>230</v>
      </c>
      <c r="C66" s="33" t="s">
        <v>71</v>
      </c>
      <c r="D66" s="34" t="s">
        <v>231</v>
      </c>
      <c r="E66" s="33" t="s">
        <v>206</v>
      </c>
      <c r="F66" s="33">
        <v>16442</v>
      </c>
      <c r="G66" s="33"/>
      <c r="H66" s="33">
        <v>16442</v>
      </c>
      <c r="I66" s="33"/>
      <c r="J66" s="33"/>
      <c r="K66" s="33"/>
      <c r="L66" s="33">
        <v>20</v>
      </c>
      <c r="M66" s="33"/>
      <c r="N66" s="33">
        <v>30</v>
      </c>
      <c r="O66" s="33"/>
      <c r="P66" s="33">
        <v>30</v>
      </c>
      <c r="Q66" s="33"/>
      <c r="R66" s="33"/>
      <c r="S66" s="33"/>
      <c r="T66" s="33">
        <v>24</v>
      </c>
      <c r="U66" s="34" t="s">
        <v>203</v>
      </c>
      <c r="V66" s="37" t="s">
        <v>36</v>
      </c>
      <c r="W66" s="33" t="s">
        <v>37</v>
      </c>
      <c r="X66" s="33" t="s">
        <v>46</v>
      </c>
      <c r="Y66" s="33" t="s">
        <v>75</v>
      </c>
      <c r="Z66" s="34"/>
    </row>
    <row r="67" s="4" customFormat="true" ht="64" customHeight="true" spans="1:26">
      <c r="A67" s="37">
        <v>55</v>
      </c>
      <c r="B67" s="34" t="s">
        <v>232</v>
      </c>
      <c r="C67" s="33" t="s">
        <v>71</v>
      </c>
      <c r="D67" s="34" t="s">
        <v>233</v>
      </c>
      <c r="E67" s="33" t="s">
        <v>206</v>
      </c>
      <c r="F67" s="33">
        <v>16100</v>
      </c>
      <c r="G67" s="33"/>
      <c r="H67" s="33">
        <v>16100</v>
      </c>
      <c r="I67" s="33"/>
      <c r="J67" s="33"/>
      <c r="K67" s="33"/>
      <c r="L67" s="33"/>
      <c r="M67" s="33"/>
      <c r="N67" s="33">
        <v>500</v>
      </c>
      <c r="O67" s="33"/>
      <c r="P67" s="33">
        <v>500</v>
      </c>
      <c r="Q67" s="33"/>
      <c r="R67" s="33"/>
      <c r="S67" s="33"/>
      <c r="T67" s="33">
        <v>400</v>
      </c>
      <c r="U67" s="34" t="s">
        <v>203</v>
      </c>
      <c r="V67" s="37" t="s">
        <v>36</v>
      </c>
      <c r="W67" s="33" t="s">
        <v>37</v>
      </c>
      <c r="X67" s="33" t="s">
        <v>46</v>
      </c>
      <c r="Y67" s="33" t="s">
        <v>75</v>
      </c>
      <c r="Z67" s="34"/>
    </row>
    <row r="68" s="4" customFormat="true" ht="70" customHeight="true" spans="1:26">
      <c r="A68" s="37">
        <v>56</v>
      </c>
      <c r="B68" s="34" t="s">
        <v>234</v>
      </c>
      <c r="C68" s="33" t="s">
        <v>71</v>
      </c>
      <c r="D68" s="34" t="s">
        <v>235</v>
      </c>
      <c r="E68" s="33" t="s">
        <v>206</v>
      </c>
      <c r="F68" s="33" t="s">
        <v>236</v>
      </c>
      <c r="G68" s="33"/>
      <c r="H68" s="33">
        <v>16000</v>
      </c>
      <c r="I68" s="33"/>
      <c r="J68" s="33"/>
      <c r="K68" s="33"/>
      <c r="L68" s="33"/>
      <c r="M68" s="33"/>
      <c r="N68" s="33">
        <v>25</v>
      </c>
      <c r="O68" s="33"/>
      <c r="P68" s="33">
        <v>25</v>
      </c>
      <c r="Q68" s="33"/>
      <c r="R68" s="33"/>
      <c r="S68" s="33"/>
      <c r="T68" s="33">
        <v>16</v>
      </c>
      <c r="U68" s="34" t="s">
        <v>203</v>
      </c>
      <c r="V68" s="37" t="s">
        <v>36</v>
      </c>
      <c r="W68" s="33" t="s">
        <v>37</v>
      </c>
      <c r="X68" s="33" t="s">
        <v>46</v>
      </c>
      <c r="Y68" s="33" t="s">
        <v>75</v>
      </c>
      <c r="Z68" s="34"/>
    </row>
    <row r="69" s="4" customFormat="true" ht="50.25" customHeight="true" spans="1:26">
      <c r="A69" s="37">
        <v>57</v>
      </c>
      <c r="B69" s="34" t="s">
        <v>237</v>
      </c>
      <c r="C69" s="33" t="s">
        <v>71</v>
      </c>
      <c r="D69" s="34" t="s">
        <v>238</v>
      </c>
      <c r="E69" s="33" t="s">
        <v>181</v>
      </c>
      <c r="F69" s="33">
        <v>15000</v>
      </c>
      <c r="G69" s="33"/>
      <c r="H69" s="33">
        <v>15000</v>
      </c>
      <c r="I69" s="33"/>
      <c r="J69" s="33"/>
      <c r="K69" s="33"/>
      <c r="L69" s="33"/>
      <c r="M69" s="33"/>
      <c r="N69" s="33">
        <v>30</v>
      </c>
      <c r="O69" s="33"/>
      <c r="P69" s="33">
        <v>30</v>
      </c>
      <c r="Q69" s="33"/>
      <c r="R69" s="33"/>
      <c r="S69" s="33"/>
      <c r="T69" s="33">
        <v>24</v>
      </c>
      <c r="U69" s="34" t="s">
        <v>203</v>
      </c>
      <c r="V69" s="37" t="s">
        <v>36</v>
      </c>
      <c r="W69" s="33" t="s">
        <v>37</v>
      </c>
      <c r="X69" s="33" t="s">
        <v>46</v>
      </c>
      <c r="Y69" s="33" t="s">
        <v>75</v>
      </c>
      <c r="Z69" s="34"/>
    </row>
    <row r="70" s="4" customFormat="true" ht="48" customHeight="true" spans="1:26">
      <c r="A70" s="37">
        <v>58</v>
      </c>
      <c r="B70" s="34" t="s">
        <v>239</v>
      </c>
      <c r="C70" s="33" t="s">
        <v>71</v>
      </c>
      <c r="D70" s="34" t="s">
        <v>240</v>
      </c>
      <c r="E70" s="33" t="s">
        <v>206</v>
      </c>
      <c r="F70" s="33">
        <v>14136</v>
      </c>
      <c r="G70" s="33"/>
      <c r="H70" s="33">
        <v>14136</v>
      </c>
      <c r="I70" s="33"/>
      <c r="J70" s="33"/>
      <c r="K70" s="33"/>
      <c r="L70" s="33">
        <v>200</v>
      </c>
      <c r="M70" s="33"/>
      <c r="N70" s="33">
        <v>200</v>
      </c>
      <c r="O70" s="33"/>
      <c r="P70" s="33">
        <v>200</v>
      </c>
      <c r="Q70" s="33"/>
      <c r="R70" s="33"/>
      <c r="S70" s="33"/>
      <c r="T70" s="33">
        <v>160</v>
      </c>
      <c r="U70" s="34" t="s">
        <v>203</v>
      </c>
      <c r="V70" s="37" t="s">
        <v>36</v>
      </c>
      <c r="W70" s="33" t="s">
        <v>37</v>
      </c>
      <c r="X70" s="33" t="s">
        <v>46</v>
      </c>
      <c r="Y70" s="33" t="s">
        <v>75</v>
      </c>
      <c r="Z70" s="34"/>
    </row>
    <row r="71" s="6" customFormat="true" ht="69" customHeight="true" spans="1:26">
      <c r="A71" s="37">
        <v>59</v>
      </c>
      <c r="B71" s="39" t="s">
        <v>241</v>
      </c>
      <c r="C71" s="40" t="s">
        <v>71</v>
      </c>
      <c r="D71" s="39" t="s">
        <v>242</v>
      </c>
      <c r="E71" s="62" t="s">
        <v>73</v>
      </c>
      <c r="F71" s="40">
        <v>12204</v>
      </c>
      <c r="G71" s="40"/>
      <c r="H71" s="40">
        <v>12204</v>
      </c>
      <c r="I71" s="40"/>
      <c r="J71" s="40"/>
      <c r="K71" s="40"/>
      <c r="L71" s="40"/>
      <c r="M71" s="40"/>
      <c r="N71" s="40">
        <v>120</v>
      </c>
      <c r="O71" s="40"/>
      <c r="P71" s="40">
        <v>120</v>
      </c>
      <c r="Q71" s="40"/>
      <c r="R71" s="40"/>
      <c r="S71" s="40"/>
      <c r="T71" s="40">
        <v>96</v>
      </c>
      <c r="U71" s="39" t="s">
        <v>243</v>
      </c>
      <c r="V71" s="37" t="s">
        <v>36</v>
      </c>
      <c r="W71" s="40" t="s">
        <v>225</v>
      </c>
      <c r="X71" s="40" t="s">
        <v>244</v>
      </c>
      <c r="Y71" s="40" t="s">
        <v>245</v>
      </c>
      <c r="Z71" s="39"/>
    </row>
    <row r="72" s="4" customFormat="true" ht="65.25" customHeight="true" spans="1:26">
      <c r="A72" s="37">
        <v>60</v>
      </c>
      <c r="B72" s="34" t="s">
        <v>246</v>
      </c>
      <c r="C72" s="33" t="s">
        <v>71</v>
      </c>
      <c r="D72" s="34" t="s">
        <v>247</v>
      </c>
      <c r="E72" s="33" t="s">
        <v>73</v>
      </c>
      <c r="F72" s="33">
        <v>10350</v>
      </c>
      <c r="G72" s="33"/>
      <c r="H72" s="33"/>
      <c r="I72" s="33"/>
      <c r="J72" s="33"/>
      <c r="K72" s="33">
        <v>10350</v>
      </c>
      <c r="L72" s="33"/>
      <c r="M72" s="33"/>
      <c r="N72" s="33">
        <v>450</v>
      </c>
      <c r="O72" s="33"/>
      <c r="P72" s="33"/>
      <c r="Q72" s="33"/>
      <c r="R72" s="33"/>
      <c r="S72" s="33">
        <v>450</v>
      </c>
      <c r="T72" s="33"/>
      <c r="U72" s="34" t="s">
        <v>203</v>
      </c>
      <c r="V72" s="37" t="s">
        <v>36</v>
      </c>
      <c r="W72" s="33" t="s">
        <v>37</v>
      </c>
      <c r="X72" s="33" t="s">
        <v>46</v>
      </c>
      <c r="Y72" s="33" t="s">
        <v>75</v>
      </c>
      <c r="Z72" s="34"/>
    </row>
    <row r="73" s="4" customFormat="true" ht="50.25" customHeight="true" spans="1:26">
      <c r="A73" s="37">
        <v>61</v>
      </c>
      <c r="B73" s="34" t="s">
        <v>248</v>
      </c>
      <c r="C73" s="33" t="s">
        <v>71</v>
      </c>
      <c r="D73" s="34" t="s">
        <v>249</v>
      </c>
      <c r="E73" s="33" t="s">
        <v>206</v>
      </c>
      <c r="F73" s="33">
        <v>9800</v>
      </c>
      <c r="G73" s="33"/>
      <c r="H73" s="33">
        <v>9800</v>
      </c>
      <c r="I73" s="33"/>
      <c r="J73" s="33"/>
      <c r="K73" s="33"/>
      <c r="L73" s="33"/>
      <c r="M73" s="33"/>
      <c r="N73" s="33">
        <v>400</v>
      </c>
      <c r="O73" s="33"/>
      <c r="P73" s="33">
        <v>400</v>
      </c>
      <c r="Q73" s="33"/>
      <c r="R73" s="33"/>
      <c r="S73" s="33"/>
      <c r="T73" s="33">
        <v>320</v>
      </c>
      <c r="U73" s="34" t="s">
        <v>203</v>
      </c>
      <c r="V73" s="37" t="s">
        <v>36</v>
      </c>
      <c r="W73" s="33" t="s">
        <v>37</v>
      </c>
      <c r="X73" s="33" t="s">
        <v>46</v>
      </c>
      <c r="Y73" s="33" t="s">
        <v>75</v>
      </c>
      <c r="Z73" s="34"/>
    </row>
    <row r="74" s="4" customFormat="true" ht="68.1" customHeight="true" spans="1:26">
      <c r="A74" s="37">
        <v>62</v>
      </c>
      <c r="B74" s="34" t="s">
        <v>250</v>
      </c>
      <c r="C74" s="33" t="s">
        <v>71</v>
      </c>
      <c r="D74" s="34" t="s">
        <v>251</v>
      </c>
      <c r="E74" s="33" t="s">
        <v>206</v>
      </c>
      <c r="F74" s="33">
        <v>8000</v>
      </c>
      <c r="G74" s="33"/>
      <c r="H74" s="33">
        <v>8000</v>
      </c>
      <c r="I74" s="33"/>
      <c r="J74" s="33"/>
      <c r="K74" s="33"/>
      <c r="L74" s="33">
        <v>50</v>
      </c>
      <c r="M74" s="33"/>
      <c r="N74" s="33">
        <v>4000</v>
      </c>
      <c r="O74" s="33"/>
      <c r="P74" s="33">
        <v>4000</v>
      </c>
      <c r="Q74" s="33"/>
      <c r="R74" s="33"/>
      <c r="S74" s="33"/>
      <c r="T74" s="33">
        <v>3200</v>
      </c>
      <c r="U74" s="34" t="s">
        <v>252</v>
      </c>
      <c r="V74" s="37" t="s">
        <v>36</v>
      </c>
      <c r="W74" s="33" t="s">
        <v>37</v>
      </c>
      <c r="X74" s="33" t="s">
        <v>46</v>
      </c>
      <c r="Y74" s="33" t="s">
        <v>75</v>
      </c>
      <c r="Z74" s="34" t="s">
        <v>76</v>
      </c>
    </row>
    <row r="75" s="4" customFormat="true" ht="80" customHeight="true" spans="1:26">
      <c r="A75" s="37">
        <v>63</v>
      </c>
      <c r="B75" s="58" t="s">
        <v>253</v>
      </c>
      <c r="C75" s="33" t="s">
        <v>71</v>
      </c>
      <c r="D75" s="34" t="s">
        <v>254</v>
      </c>
      <c r="E75" s="33" t="s">
        <v>206</v>
      </c>
      <c r="F75" s="33">
        <v>8900</v>
      </c>
      <c r="G75" s="33"/>
      <c r="H75" s="33">
        <v>8900</v>
      </c>
      <c r="I75" s="33"/>
      <c r="J75" s="33"/>
      <c r="K75" s="33"/>
      <c r="L75" s="33"/>
      <c r="M75" s="44"/>
      <c r="N75" s="33">
        <v>800</v>
      </c>
      <c r="O75" s="33"/>
      <c r="P75" s="33">
        <v>800</v>
      </c>
      <c r="Q75" s="33"/>
      <c r="R75" s="33"/>
      <c r="S75" s="33"/>
      <c r="T75" s="33">
        <v>640</v>
      </c>
      <c r="U75" s="34" t="s">
        <v>252</v>
      </c>
      <c r="V75" s="37" t="s">
        <v>36</v>
      </c>
      <c r="W75" s="33" t="s">
        <v>37</v>
      </c>
      <c r="X75" s="33" t="s">
        <v>46</v>
      </c>
      <c r="Y75" s="33" t="s">
        <v>75</v>
      </c>
      <c r="Z75" s="34" t="s">
        <v>76</v>
      </c>
    </row>
    <row r="76" s="6" customFormat="true" ht="44" customHeight="true" spans="1:26">
      <c r="A76" s="37">
        <v>64</v>
      </c>
      <c r="B76" s="39" t="s">
        <v>255</v>
      </c>
      <c r="C76" s="40" t="s">
        <v>71</v>
      </c>
      <c r="D76" s="39" t="s">
        <v>256</v>
      </c>
      <c r="E76" s="62" t="s">
        <v>73</v>
      </c>
      <c r="F76" s="40">
        <v>6720</v>
      </c>
      <c r="G76" s="40"/>
      <c r="H76" s="40">
        <v>6720</v>
      </c>
      <c r="I76" s="40"/>
      <c r="J76" s="40"/>
      <c r="K76" s="40"/>
      <c r="L76" s="40"/>
      <c r="M76" s="40"/>
      <c r="N76" s="40">
        <v>100</v>
      </c>
      <c r="O76" s="40"/>
      <c r="P76" s="40">
        <v>100</v>
      </c>
      <c r="Q76" s="40"/>
      <c r="R76" s="40"/>
      <c r="S76" s="40"/>
      <c r="T76" s="40">
        <v>80</v>
      </c>
      <c r="U76" s="39" t="s">
        <v>243</v>
      </c>
      <c r="V76" s="37" t="s">
        <v>257</v>
      </c>
      <c r="W76" s="40" t="s">
        <v>225</v>
      </c>
      <c r="X76" s="40" t="s">
        <v>244</v>
      </c>
      <c r="Y76" s="40" t="s">
        <v>245</v>
      </c>
      <c r="Z76" s="39"/>
    </row>
    <row r="77" s="4" customFormat="true" ht="40" customHeight="true" spans="1:26">
      <c r="A77" s="37">
        <v>65</v>
      </c>
      <c r="B77" s="34" t="s">
        <v>258</v>
      </c>
      <c r="C77" s="33" t="s">
        <v>71</v>
      </c>
      <c r="D77" s="34" t="s">
        <v>259</v>
      </c>
      <c r="E77" s="33" t="s">
        <v>206</v>
      </c>
      <c r="F77" s="33">
        <v>6700</v>
      </c>
      <c r="G77" s="33"/>
      <c r="H77" s="33">
        <v>6700</v>
      </c>
      <c r="I77" s="33"/>
      <c r="J77" s="33"/>
      <c r="K77" s="33"/>
      <c r="L77" s="33"/>
      <c r="M77" s="33"/>
      <c r="N77" s="33">
        <v>800</v>
      </c>
      <c r="O77" s="33"/>
      <c r="P77" s="33">
        <v>800</v>
      </c>
      <c r="Q77" s="33"/>
      <c r="R77" s="33"/>
      <c r="S77" s="33"/>
      <c r="T77" s="33">
        <v>640</v>
      </c>
      <c r="U77" s="34" t="s">
        <v>260</v>
      </c>
      <c r="V77" s="37" t="s">
        <v>36</v>
      </c>
      <c r="W77" s="33" t="s">
        <v>37</v>
      </c>
      <c r="X77" s="33" t="s">
        <v>46</v>
      </c>
      <c r="Y77" s="33" t="s">
        <v>75</v>
      </c>
      <c r="Z77" s="34"/>
    </row>
    <row r="78" s="4" customFormat="true" ht="40" customHeight="true" spans="1:26">
      <c r="A78" s="37">
        <v>66</v>
      </c>
      <c r="B78" s="34" t="s">
        <v>261</v>
      </c>
      <c r="C78" s="33" t="s">
        <v>71</v>
      </c>
      <c r="D78" s="34" t="s">
        <v>262</v>
      </c>
      <c r="E78" s="33" t="s">
        <v>206</v>
      </c>
      <c r="F78" s="33">
        <v>6700</v>
      </c>
      <c r="G78" s="33"/>
      <c r="H78" s="33">
        <v>6700</v>
      </c>
      <c r="I78" s="33"/>
      <c r="J78" s="33"/>
      <c r="K78" s="33"/>
      <c r="L78" s="33">
        <v>50</v>
      </c>
      <c r="M78" s="33"/>
      <c r="N78" s="33">
        <v>50</v>
      </c>
      <c r="O78" s="33"/>
      <c r="P78" s="33">
        <v>50</v>
      </c>
      <c r="Q78" s="33"/>
      <c r="R78" s="33"/>
      <c r="S78" s="33"/>
      <c r="T78" s="33">
        <v>40</v>
      </c>
      <c r="U78" s="34" t="s">
        <v>203</v>
      </c>
      <c r="V78" s="37" t="s">
        <v>36</v>
      </c>
      <c r="W78" s="33" t="s">
        <v>37</v>
      </c>
      <c r="X78" s="33" t="s">
        <v>46</v>
      </c>
      <c r="Y78" s="33" t="s">
        <v>75</v>
      </c>
      <c r="Z78" s="34"/>
    </row>
    <row r="79" s="4" customFormat="true" ht="50.25" customHeight="true" spans="1:26">
      <c r="A79" s="37">
        <v>67</v>
      </c>
      <c r="B79" s="34" t="s">
        <v>263</v>
      </c>
      <c r="C79" s="33" t="s">
        <v>71</v>
      </c>
      <c r="D79" s="34" t="s">
        <v>264</v>
      </c>
      <c r="E79" s="33" t="s">
        <v>181</v>
      </c>
      <c r="F79" s="33">
        <v>6400</v>
      </c>
      <c r="G79" s="33"/>
      <c r="H79" s="33">
        <v>6400</v>
      </c>
      <c r="I79" s="33"/>
      <c r="J79" s="33"/>
      <c r="K79" s="33"/>
      <c r="L79" s="33"/>
      <c r="M79" s="33"/>
      <c r="N79" s="33">
        <v>4000</v>
      </c>
      <c r="O79" s="33"/>
      <c r="P79" s="33">
        <v>4000</v>
      </c>
      <c r="Q79" s="33"/>
      <c r="R79" s="33"/>
      <c r="S79" s="33"/>
      <c r="T79" s="33">
        <v>3200</v>
      </c>
      <c r="U79" s="34" t="s">
        <v>265</v>
      </c>
      <c r="V79" s="37" t="s">
        <v>36</v>
      </c>
      <c r="W79" s="33" t="s">
        <v>37</v>
      </c>
      <c r="X79" s="33" t="s">
        <v>46</v>
      </c>
      <c r="Y79" s="33" t="s">
        <v>75</v>
      </c>
      <c r="Z79" s="34" t="s">
        <v>76</v>
      </c>
    </row>
    <row r="80" s="4" customFormat="true" ht="41.25" customHeight="true" spans="1:26">
      <c r="A80" s="37">
        <v>68</v>
      </c>
      <c r="B80" s="34" t="s">
        <v>266</v>
      </c>
      <c r="C80" s="33" t="s">
        <v>71</v>
      </c>
      <c r="D80" s="34" t="s">
        <v>267</v>
      </c>
      <c r="E80" s="33" t="s">
        <v>73</v>
      </c>
      <c r="F80" s="33">
        <v>5800</v>
      </c>
      <c r="G80" s="33"/>
      <c r="H80" s="33">
        <v>5800</v>
      </c>
      <c r="I80" s="33"/>
      <c r="J80" s="33"/>
      <c r="K80" s="33"/>
      <c r="L80" s="33">
        <v>10</v>
      </c>
      <c r="M80" s="33"/>
      <c r="N80" s="33">
        <v>60</v>
      </c>
      <c r="O80" s="33"/>
      <c r="P80" s="33">
        <v>60</v>
      </c>
      <c r="Q80" s="33"/>
      <c r="R80" s="33"/>
      <c r="S80" s="33"/>
      <c r="T80" s="33">
        <v>48</v>
      </c>
      <c r="U80" s="34" t="s">
        <v>203</v>
      </c>
      <c r="V80" s="37" t="s">
        <v>36</v>
      </c>
      <c r="W80" s="33" t="s">
        <v>37</v>
      </c>
      <c r="X80" s="33" t="s">
        <v>46</v>
      </c>
      <c r="Y80" s="33" t="s">
        <v>75</v>
      </c>
      <c r="Z80" s="34"/>
    </row>
    <row r="81" s="4" customFormat="true" ht="102" customHeight="true" spans="1:26">
      <c r="A81" s="37">
        <v>69</v>
      </c>
      <c r="B81" s="34" t="s">
        <v>268</v>
      </c>
      <c r="C81" s="33" t="s">
        <v>71</v>
      </c>
      <c r="D81" s="34" t="s">
        <v>269</v>
      </c>
      <c r="E81" s="33" t="s">
        <v>73</v>
      </c>
      <c r="F81" s="33">
        <v>8000</v>
      </c>
      <c r="G81" s="33"/>
      <c r="H81" s="33">
        <v>8000</v>
      </c>
      <c r="I81" s="33"/>
      <c r="J81" s="33"/>
      <c r="K81" s="33"/>
      <c r="L81" s="33"/>
      <c r="M81" s="33"/>
      <c r="N81" s="33">
        <v>150</v>
      </c>
      <c r="O81" s="33"/>
      <c r="P81" s="33">
        <v>150</v>
      </c>
      <c r="Q81" s="33"/>
      <c r="R81" s="33"/>
      <c r="S81" s="33"/>
      <c r="T81" s="33">
        <v>150</v>
      </c>
      <c r="U81" s="34" t="s">
        <v>203</v>
      </c>
      <c r="V81" s="37" t="s">
        <v>36</v>
      </c>
      <c r="W81" s="33" t="s">
        <v>37</v>
      </c>
      <c r="X81" s="33" t="s">
        <v>46</v>
      </c>
      <c r="Y81" s="33" t="s">
        <v>75</v>
      </c>
      <c r="Z81" s="34"/>
    </row>
    <row r="82" s="8" customFormat="true" ht="41.25" customHeight="true" spans="1:26">
      <c r="A82" s="37">
        <v>70</v>
      </c>
      <c r="B82" s="34" t="s">
        <v>270</v>
      </c>
      <c r="C82" s="33" t="s">
        <v>71</v>
      </c>
      <c r="D82" s="34" t="s">
        <v>271</v>
      </c>
      <c r="E82" s="33" t="s">
        <v>73</v>
      </c>
      <c r="F82" s="33">
        <v>3360</v>
      </c>
      <c r="G82" s="33"/>
      <c r="H82" s="33">
        <v>3360</v>
      </c>
      <c r="I82" s="33"/>
      <c r="J82" s="33"/>
      <c r="K82" s="33"/>
      <c r="L82" s="33">
        <v>10</v>
      </c>
      <c r="M82" s="33"/>
      <c r="N82" s="33">
        <v>60</v>
      </c>
      <c r="O82" s="33"/>
      <c r="P82" s="33">
        <v>60</v>
      </c>
      <c r="Q82" s="33"/>
      <c r="R82" s="33"/>
      <c r="S82" s="33"/>
      <c r="T82" s="33">
        <v>48</v>
      </c>
      <c r="U82" s="34" t="s">
        <v>272</v>
      </c>
      <c r="V82" s="37" t="s">
        <v>36</v>
      </c>
      <c r="W82" s="33" t="s">
        <v>37</v>
      </c>
      <c r="X82" s="33" t="s">
        <v>46</v>
      </c>
      <c r="Y82" s="33" t="s">
        <v>75</v>
      </c>
      <c r="Z82" s="34"/>
    </row>
    <row r="83" s="4" customFormat="true" ht="45.95" customHeight="true" spans="1:26">
      <c r="A83" s="37">
        <v>71</v>
      </c>
      <c r="B83" s="34" t="s">
        <v>273</v>
      </c>
      <c r="C83" s="33" t="s">
        <v>71</v>
      </c>
      <c r="D83" s="34" t="s">
        <v>274</v>
      </c>
      <c r="E83" s="33" t="s">
        <v>206</v>
      </c>
      <c r="F83" s="33">
        <v>3000</v>
      </c>
      <c r="G83" s="33"/>
      <c r="H83" s="33">
        <v>3000</v>
      </c>
      <c r="I83" s="33"/>
      <c r="J83" s="33"/>
      <c r="K83" s="33"/>
      <c r="L83" s="33"/>
      <c r="M83" s="33"/>
      <c r="N83" s="33">
        <v>200</v>
      </c>
      <c r="O83" s="33"/>
      <c r="P83" s="33">
        <v>200</v>
      </c>
      <c r="Q83" s="33"/>
      <c r="R83" s="33"/>
      <c r="S83" s="33"/>
      <c r="T83" s="33">
        <v>160</v>
      </c>
      <c r="U83" s="34" t="s">
        <v>203</v>
      </c>
      <c r="V83" s="37" t="s">
        <v>36</v>
      </c>
      <c r="W83" s="33" t="s">
        <v>37</v>
      </c>
      <c r="X83" s="33" t="s">
        <v>46</v>
      </c>
      <c r="Y83" s="33" t="s">
        <v>75</v>
      </c>
      <c r="Z83" s="34"/>
    </row>
    <row r="84" s="4" customFormat="true" ht="41.25" customHeight="true" spans="1:26">
      <c r="A84" s="37">
        <v>72</v>
      </c>
      <c r="B84" s="34" t="s">
        <v>275</v>
      </c>
      <c r="C84" s="33" t="s">
        <v>71</v>
      </c>
      <c r="D84" s="34" t="s">
        <v>276</v>
      </c>
      <c r="E84" s="33" t="s">
        <v>73</v>
      </c>
      <c r="F84" s="33">
        <v>2700</v>
      </c>
      <c r="G84" s="33"/>
      <c r="H84" s="33">
        <v>2700</v>
      </c>
      <c r="I84" s="33"/>
      <c r="J84" s="33"/>
      <c r="K84" s="33"/>
      <c r="L84" s="33"/>
      <c r="M84" s="33"/>
      <c r="N84" s="33">
        <v>20</v>
      </c>
      <c r="O84" s="33"/>
      <c r="P84" s="33">
        <v>20</v>
      </c>
      <c r="Q84" s="33"/>
      <c r="R84" s="33"/>
      <c r="S84" s="33"/>
      <c r="T84" s="33">
        <v>16</v>
      </c>
      <c r="U84" s="34" t="s">
        <v>277</v>
      </c>
      <c r="V84" s="37" t="s">
        <v>36</v>
      </c>
      <c r="W84" s="33" t="s">
        <v>37</v>
      </c>
      <c r="X84" s="33" t="s">
        <v>46</v>
      </c>
      <c r="Y84" s="33" t="s">
        <v>75</v>
      </c>
      <c r="Z84" s="34"/>
    </row>
    <row r="85" s="4" customFormat="true" ht="82" customHeight="true" spans="1:26">
      <c r="A85" s="37">
        <v>73</v>
      </c>
      <c r="B85" s="39" t="s">
        <v>278</v>
      </c>
      <c r="C85" s="40" t="s">
        <v>71</v>
      </c>
      <c r="D85" s="39" t="s">
        <v>279</v>
      </c>
      <c r="E85" s="40" t="s">
        <v>73</v>
      </c>
      <c r="F85" s="40">
        <v>2000</v>
      </c>
      <c r="G85" s="40">
        <v>100</v>
      </c>
      <c r="H85" s="40">
        <v>500</v>
      </c>
      <c r="I85" s="40">
        <v>1400</v>
      </c>
      <c r="J85" s="40"/>
      <c r="K85" s="40"/>
      <c r="L85" s="40"/>
      <c r="M85" s="40"/>
      <c r="N85" s="40">
        <v>200</v>
      </c>
      <c r="O85" s="40">
        <v>100</v>
      </c>
      <c r="P85" s="40">
        <v>100</v>
      </c>
      <c r="Q85" s="40"/>
      <c r="R85" s="40"/>
      <c r="S85" s="40"/>
      <c r="T85" s="40">
        <v>80</v>
      </c>
      <c r="U85" s="39" t="s">
        <v>203</v>
      </c>
      <c r="V85" s="37" t="s">
        <v>36</v>
      </c>
      <c r="W85" s="40" t="s">
        <v>153</v>
      </c>
      <c r="X85" s="40" t="s">
        <v>154</v>
      </c>
      <c r="Y85" s="40" t="s">
        <v>155</v>
      </c>
      <c r="Z85" s="34"/>
    </row>
    <row r="86" s="8" customFormat="true" ht="41.25" customHeight="true" spans="1:26">
      <c r="A86" s="37">
        <v>74</v>
      </c>
      <c r="B86" s="34" t="s">
        <v>280</v>
      </c>
      <c r="C86" s="33" t="s">
        <v>71</v>
      </c>
      <c r="D86" s="34" t="s">
        <v>281</v>
      </c>
      <c r="E86" s="33" t="s">
        <v>73</v>
      </c>
      <c r="F86" s="33">
        <v>2000</v>
      </c>
      <c r="G86" s="33"/>
      <c r="H86" s="33">
        <v>2000</v>
      </c>
      <c r="I86" s="33"/>
      <c r="J86" s="33"/>
      <c r="K86" s="33"/>
      <c r="L86" s="33">
        <v>5</v>
      </c>
      <c r="M86" s="33"/>
      <c r="N86" s="33">
        <v>50</v>
      </c>
      <c r="O86" s="33"/>
      <c r="P86" s="33">
        <v>50</v>
      </c>
      <c r="Q86" s="33"/>
      <c r="R86" s="33"/>
      <c r="S86" s="33"/>
      <c r="T86" s="33">
        <v>40</v>
      </c>
      <c r="U86" s="34" t="s">
        <v>277</v>
      </c>
      <c r="V86" s="37" t="s">
        <v>36</v>
      </c>
      <c r="W86" s="33" t="s">
        <v>37</v>
      </c>
      <c r="X86" s="33" t="s">
        <v>46</v>
      </c>
      <c r="Y86" s="33" t="s">
        <v>75</v>
      </c>
      <c r="Z86" s="34"/>
    </row>
    <row r="87" s="4" customFormat="true" ht="36" customHeight="true" spans="1:26">
      <c r="A87" s="37">
        <v>75</v>
      </c>
      <c r="B87" s="34" t="s">
        <v>282</v>
      </c>
      <c r="C87" s="33" t="s">
        <v>71</v>
      </c>
      <c r="D87" s="34" t="s">
        <v>283</v>
      </c>
      <c r="E87" s="33" t="s">
        <v>206</v>
      </c>
      <c r="F87" s="33">
        <v>2000</v>
      </c>
      <c r="G87" s="33"/>
      <c r="H87" s="33">
        <v>2000</v>
      </c>
      <c r="I87" s="33"/>
      <c r="J87" s="33"/>
      <c r="K87" s="33"/>
      <c r="L87" s="33"/>
      <c r="M87" s="33"/>
      <c r="N87" s="33">
        <v>250</v>
      </c>
      <c r="O87" s="33"/>
      <c r="P87" s="33">
        <v>250</v>
      </c>
      <c r="Q87" s="33"/>
      <c r="R87" s="33"/>
      <c r="S87" s="33"/>
      <c r="T87" s="33">
        <v>200</v>
      </c>
      <c r="U87" s="34" t="s">
        <v>203</v>
      </c>
      <c r="V87" s="37" t="s">
        <v>36</v>
      </c>
      <c r="W87" s="33" t="s">
        <v>37</v>
      </c>
      <c r="X87" s="33" t="s">
        <v>46</v>
      </c>
      <c r="Y87" s="33" t="s">
        <v>75</v>
      </c>
      <c r="Z87" s="34"/>
    </row>
    <row r="88" s="4" customFormat="true" ht="50.25" customHeight="true" spans="1:26">
      <c r="A88" s="37">
        <v>76</v>
      </c>
      <c r="B88" s="34" t="s">
        <v>284</v>
      </c>
      <c r="C88" s="33" t="s">
        <v>71</v>
      </c>
      <c r="D88" s="34" t="s">
        <v>285</v>
      </c>
      <c r="E88" s="33" t="s">
        <v>206</v>
      </c>
      <c r="F88" s="33">
        <v>1800</v>
      </c>
      <c r="G88" s="33"/>
      <c r="H88" s="33">
        <v>1800</v>
      </c>
      <c r="I88" s="33"/>
      <c r="J88" s="33"/>
      <c r="K88" s="33"/>
      <c r="L88" s="33">
        <v>50</v>
      </c>
      <c r="M88" s="33"/>
      <c r="N88" s="33">
        <v>800</v>
      </c>
      <c r="O88" s="33"/>
      <c r="P88" s="33">
        <v>800</v>
      </c>
      <c r="Q88" s="33"/>
      <c r="R88" s="33"/>
      <c r="S88" s="33"/>
      <c r="T88" s="33">
        <v>640</v>
      </c>
      <c r="U88" s="34" t="s">
        <v>203</v>
      </c>
      <c r="V88" s="37" t="s">
        <v>36</v>
      </c>
      <c r="W88" s="33" t="s">
        <v>37</v>
      </c>
      <c r="X88" s="33" t="s">
        <v>46</v>
      </c>
      <c r="Y88" s="33" t="s">
        <v>75</v>
      </c>
      <c r="Z88" s="34"/>
    </row>
    <row r="89" s="4" customFormat="true" ht="50.25" customHeight="true" spans="1:26">
      <c r="A89" s="37">
        <v>77</v>
      </c>
      <c r="B89" s="34" t="s">
        <v>286</v>
      </c>
      <c r="C89" s="33" t="s">
        <v>71</v>
      </c>
      <c r="D89" s="34" t="s">
        <v>287</v>
      </c>
      <c r="E89" s="33" t="s">
        <v>206</v>
      </c>
      <c r="F89" s="33">
        <v>1400</v>
      </c>
      <c r="G89" s="33"/>
      <c r="H89" s="33">
        <v>1400</v>
      </c>
      <c r="I89" s="33"/>
      <c r="J89" s="33"/>
      <c r="K89" s="33"/>
      <c r="L89" s="33"/>
      <c r="M89" s="33"/>
      <c r="N89" s="33">
        <v>500</v>
      </c>
      <c r="O89" s="33"/>
      <c r="P89" s="33">
        <v>500</v>
      </c>
      <c r="Q89" s="33"/>
      <c r="R89" s="33"/>
      <c r="S89" s="33"/>
      <c r="T89" s="33">
        <v>400</v>
      </c>
      <c r="U89" s="34" t="s">
        <v>203</v>
      </c>
      <c r="V89" s="37" t="s">
        <v>36</v>
      </c>
      <c r="W89" s="33" t="s">
        <v>37</v>
      </c>
      <c r="X89" s="33" t="s">
        <v>46</v>
      </c>
      <c r="Y89" s="33" t="s">
        <v>75</v>
      </c>
      <c r="Z89" s="34"/>
    </row>
    <row r="90" s="4" customFormat="true" ht="41.25" customHeight="true" spans="1:26">
      <c r="A90" s="37">
        <v>78</v>
      </c>
      <c r="B90" s="34" t="s">
        <v>288</v>
      </c>
      <c r="C90" s="33" t="s">
        <v>71</v>
      </c>
      <c r="D90" s="34" t="s">
        <v>289</v>
      </c>
      <c r="E90" s="33" t="s">
        <v>73</v>
      </c>
      <c r="F90" s="33" t="s">
        <v>290</v>
      </c>
      <c r="G90" s="33"/>
      <c r="H90" s="33">
        <v>500</v>
      </c>
      <c r="I90" s="33"/>
      <c r="J90" s="33"/>
      <c r="K90" s="33"/>
      <c r="L90" s="33">
        <v>26</v>
      </c>
      <c r="M90" s="33"/>
      <c r="N90" s="33">
        <v>300</v>
      </c>
      <c r="O90" s="33"/>
      <c r="P90" s="33">
        <v>300</v>
      </c>
      <c r="Q90" s="33"/>
      <c r="R90" s="33"/>
      <c r="S90" s="33"/>
      <c r="T90" s="33">
        <v>240</v>
      </c>
      <c r="U90" s="34" t="s">
        <v>291</v>
      </c>
      <c r="V90" s="37" t="s">
        <v>36</v>
      </c>
      <c r="W90" s="33" t="s">
        <v>37</v>
      </c>
      <c r="X90" s="33" t="s">
        <v>46</v>
      </c>
      <c r="Y90" s="33" t="s">
        <v>75</v>
      </c>
      <c r="Z90" s="34"/>
    </row>
    <row r="91" s="3" customFormat="true" ht="26.25" customHeight="true" spans="1:26">
      <c r="A91" s="59" t="s">
        <v>292</v>
      </c>
      <c r="B91" s="59"/>
      <c r="C91" s="59"/>
      <c r="D91" s="59"/>
      <c r="E91" s="59"/>
      <c r="F91" s="63">
        <f>SUM(G91:K91)</f>
        <v>223383</v>
      </c>
      <c r="G91" s="63"/>
      <c r="H91" s="63"/>
      <c r="I91" s="63">
        <f t="shared" ref="H91:T91" si="4">SUM(I92:I113)</f>
        <v>223383</v>
      </c>
      <c r="J91" s="63"/>
      <c r="K91" s="63"/>
      <c r="L91" s="63">
        <f t="shared" si="4"/>
        <v>13597</v>
      </c>
      <c r="M91" s="63">
        <f t="shared" si="4"/>
        <v>4986</v>
      </c>
      <c r="N91" s="63">
        <f t="shared" si="4"/>
        <v>100292</v>
      </c>
      <c r="O91" s="63"/>
      <c r="P91" s="63">
        <f t="shared" si="4"/>
        <v>100292</v>
      </c>
      <c r="Q91" s="63"/>
      <c r="R91" s="63"/>
      <c r="S91" s="63"/>
      <c r="T91" s="63">
        <f t="shared" si="4"/>
        <v>80583</v>
      </c>
      <c r="U91" s="59"/>
      <c r="V91" s="37"/>
      <c r="W91" s="63"/>
      <c r="X91" s="63"/>
      <c r="Y91" s="63"/>
      <c r="Z91" s="68"/>
    </row>
    <row r="92" s="4" customFormat="true" ht="41.25" customHeight="true" spans="1:26">
      <c r="A92" s="49">
        <v>79</v>
      </c>
      <c r="B92" s="34" t="s">
        <v>293</v>
      </c>
      <c r="C92" s="33" t="s">
        <v>32</v>
      </c>
      <c r="D92" s="34" t="s">
        <v>294</v>
      </c>
      <c r="E92" s="33" t="s">
        <v>63</v>
      </c>
      <c r="F92" s="33">
        <v>23634</v>
      </c>
      <c r="G92" s="33"/>
      <c r="H92" s="33"/>
      <c r="I92" s="33">
        <v>23634</v>
      </c>
      <c r="J92" s="33"/>
      <c r="K92" s="33"/>
      <c r="L92" s="33">
        <v>1100</v>
      </c>
      <c r="M92" s="33">
        <v>2187</v>
      </c>
      <c r="N92" s="33">
        <v>16190</v>
      </c>
      <c r="O92" s="33"/>
      <c r="P92" s="33">
        <v>16190</v>
      </c>
      <c r="Q92" s="48"/>
      <c r="R92" s="33"/>
      <c r="S92" s="33"/>
      <c r="T92" s="33">
        <v>12952</v>
      </c>
      <c r="U92" s="67" t="s">
        <v>58</v>
      </c>
      <c r="V92" s="37" t="s">
        <v>36</v>
      </c>
      <c r="W92" s="33" t="s">
        <v>37</v>
      </c>
      <c r="X92" s="33" t="s">
        <v>46</v>
      </c>
      <c r="Y92" s="33" t="s">
        <v>64</v>
      </c>
      <c r="Z92" s="34" t="s">
        <v>76</v>
      </c>
    </row>
    <row r="93" s="4" customFormat="true" ht="41.25" customHeight="true" spans="1:26">
      <c r="A93" s="49">
        <v>80</v>
      </c>
      <c r="B93" s="34" t="s">
        <v>295</v>
      </c>
      <c r="C93" s="33" t="s">
        <v>32</v>
      </c>
      <c r="D93" s="34" t="s">
        <v>296</v>
      </c>
      <c r="E93" s="33" t="s">
        <v>63</v>
      </c>
      <c r="F93" s="33">
        <v>18744</v>
      </c>
      <c r="G93" s="33"/>
      <c r="H93" s="33"/>
      <c r="I93" s="33">
        <v>18744</v>
      </c>
      <c r="J93" s="33"/>
      <c r="K93" s="33"/>
      <c r="L93" s="33">
        <v>600</v>
      </c>
      <c r="M93" s="33">
        <v>765</v>
      </c>
      <c r="N93" s="33">
        <v>17188</v>
      </c>
      <c r="O93" s="33"/>
      <c r="P93" s="33">
        <v>17188</v>
      </c>
      <c r="Q93" s="48"/>
      <c r="R93" s="33"/>
      <c r="S93" s="33"/>
      <c r="T93" s="33">
        <v>13750</v>
      </c>
      <c r="U93" s="67" t="s">
        <v>58</v>
      </c>
      <c r="V93" s="37" t="s">
        <v>36</v>
      </c>
      <c r="W93" s="33" t="s">
        <v>37</v>
      </c>
      <c r="X93" s="33" t="s">
        <v>46</v>
      </c>
      <c r="Y93" s="33" t="s">
        <v>64</v>
      </c>
      <c r="Z93" s="34" t="s">
        <v>76</v>
      </c>
    </row>
    <row r="94" s="4" customFormat="true" ht="41.25" customHeight="true" spans="1:26">
      <c r="A94" s="49">
        <v>81</v>
      </c>
      <c r="B94" s="34" t="s">
        <v>297</v>
      </c>
      <c r="C94" s="33" t="s">
        <v>32</v>
      </c>
      <c r="D94" s="34" t="s">
        <v>298</v>
      </c>
      <c r="E94" s="33" t="s">
        <v>63</v>
      </c>
      <c r="F94" s="33">
        <v>17464</v>
      </c>
      <c r="G94" s="33"/>
      <c r="H94" s="33"/>
      <c r="I94" s="33">
        <v>17464</v>
      </c>
      <c r="J94" s="33"/>
      <c r="K94" s="33"/>
      <c r="L94" s="33">
        <v>500</v>
      </c>
      <c r="M94" s="33">
        <v>350</v>
      </c>
      <c r="N94" s="33">
        <v>13750</v>
      </c>
      <c r="O94" s="33"/>
      <c r="P94" s="33">
        <v>13750</v>
      </c>
      <c r="Q94" s="48"/>
      <c r="R94" s="33"/>
      <c r="S94" s="33"/>
      <c r="T94" s="33">
        <v>11000</v>
      </c>
      <c r="U94" s="67" t="s">
        <v>58</v>
      </c>
      <c r="V94" s="37" t="s">
        <v>36</v>
      </c>
      <c r="W94" s="33" t="s">
        <v>37</v>
      </c>
      <c r="X94" s="33" t="s">
        <v>46</v>
      </c>
      <c r="Y94" s="33" t="s">
        <v>64</v>
      </c>
      <c r="Z94" s="34" t="s">
        <v>76</v>
      </c>
    </row>
    <row r="95" s="4" customFormat="true" ht="41.25" customHeight="true" spans="1:26">
      <c r="A95" s="49">
        <v>82</v>
      </c>
      <c r="B95" s="34" t="s">
        <v>299</v>
      </c>
      <c r="C95" s="33" t="s">
        <v>32</v>
      </c>
      <c r="D95" s="34" t="s">
        <v>300</v>
      </c>
      <c r="E95" s="33" t="s">
        <v>96</v>
      </c>
      <c r="F95" s="33">
        <v>14753</v>
      </c>
      <c r="G95" s="33"/>
      <c r="H95" s="33"/>
      <c r="I95" s="33">
        <v>14753</v>
      </c>
      <c r="J95" s="33"/>
      <c r="K95" s="33"/>
      <c r="L95" s="33">
        <v>5800</v>
      </c>
      <c r="M95" s="33">
        <v>214</v>
      </c>
      <c r="N95" s="33">
        <v>2500</v>
      </c>
      <c r="O95" s="33"/>
      <c r="P95" s="33">
        <v>2500</v>
      </c>
      <c r="Q95" s="48"/>
      <c r="R95" s="33"/>
      <c r="S95" s="33"/>
      <c r="T95" s="33">
        <v>2000</v>
      </c>
      <c r="U95" s="67" t="s">
        <v>58</v>
      </c>
      <c r="V95" s="37" t="s">
        <v>36</v>
      </c>
      <c r="W95" s="33" t="s">
        <v>37</v>
      </c>
      <c r="X95" s="33" t="s">
        <v>46</v>
      </c>
      <c r="Y95" s="33" t="s">
        <v>64</v>
      </c>
      <c r="Z95" s="34" t="s">
        <v>76</v>
      </c>
    </row>
    <row r="96" s="4" customFormat="true" ht="41.25" customHeight="true" spans="1:26">
      <c r="A96" s="49">
        <v>83</v>
      </c>
      <c r="B96" s="34" t="s">
        <v>301</v>
      </c>
      <c r="C96" s="33" t="s">
        <v>32</v>
      </c>
      <c r="D96" s="34" t="s">
        <v>302</v>
      </c>
      <c r="E96" s="33" t="s">
        <v>63</v>
      </c>
      <c r="F96" s="33">
        <v>14162</v>
      </c>
      <c r="G96" s="33"/>
      <c r="H96" s="33"/>
      <c r="I96" s="33">
        <v>14162</v>
      </c>
      <c r="J96" s="33"/>
      <c r="K96" s="33"/>
      <c r="L96" s="33">
        <v>877</v>
      </c>
      <c r="M96" s="33">
        <v>446</v>
      </c>
      <c r="N96" s="33">
        <v>12500</v>
      </c>
      <c r="O96" s="33"/>
      <c r="P96" s="33">
        <v>12500</v>
      </c>
      <c r="Q96" s="48"/>
      <c r="R96" s="33"/>
      <c r="S96" s="33"/>
      <c r="T96" s="33">
        <v>10000</v>
      </c>
      <c r="U96" s="67" t="s">
        <v>58</v>
      </c>
      <c r="V96" s="37" t="s">
        <v>36</v>
      </c>
      <c r="W96" s="33" t="s">
        <v>37</v>
      </c>
      <c r="X96" s="33" t="s">
        <v>46</v>
      </c>
      <c r="Y96" s="33" t="s">
        <v>64</v>
      </c>
      <c r="Z96" s="34" t="s">
        <v>76</v>
      </c>
    </row>
    <row r="97" s="4" customFormat="true" ht="41.25" customHeight="true" spans="1:26">
      <c r="A97" s="49">
        <v>84</v>
      </c>
      <c r="B97" s="34" t="s">
        <v>303</v>
      </c>
      <c r="C97" s="33" t="s">
        <v>32</v>
      </c>
      <c r="D97" s="34" t="s">
        <v>304</v>
      </c>
      <c r="E97" s="33" t="s">
        <v>43</v>
      </c>
      <c r="F97" s="33">
        <v>5525</v>
      </c>
      <c r="G97" s="33"/>
      <c r="H97" s="33"/>
      <c r="I97" s="33">
        <v>5525</v>
      </c>
      <c r="J97" s="33"/>
      <c r="K97" s="33"/>
      <c r="L97" s="33">
        <v>750</v>
      </c>
      <c r="M97" s="33">
        <v>124</v>
      </c>
      <c r="N97" s="33">
        <v>2125</v>
      </c>
      <c r="O97" s="33"/>
      <c r="P97" s="33">
        <v>2125</v>
      </c>
      <c r="Q97" s="48"/>
      <c r="R97" s="33"/>
      <c r="S97" s="33"/>
      <c r="T97" s="33">
        <v>1700</v>
      </c>
      <c r="U97" s="67" t="s">
        <v>58</v>
      </c>
      <c r="V97" s="37" t="s">
        <v>36</v>
      </c>
      <c r="W97" s="33" t="s">
        <v>37</v>
      </c>
      <c r="X97" s="33" t="s">
        <v>46</v>
      </c>
      <c r="Y97" s="33" t="s">
        <v>64</v>
      </c>
      <c r="Z97" s="34"/>
    </row>
    <row r="98" s="4" customFormat="true" ht="41.25" customHeight="true" spans="1:26">
      <c r="A98" s="49">
        <v>85</v>
      </c>
      <c r="B98" s="34" t="s">
        <v>305</v>
      </c>
      <c r="C98" s="33" t="s">
        <v>49</v>
      </c>
      <c r="D98" s="34" t="s">
        <v>306</v>
      </c>
      <c r="E98" s="33" t="s">
        <v>129</v>
      </c>
      <c r="F98" s="33">
        <v>20680</v>
      </c>
      <c r="G98" s="33"/>
      <c r="H98" s="33"/>
      <c r="I98" s="33">
        <v>20680</v>
      </c>
      <c r="J98" s="33"/>
      <c r="K98" s="33"/>
      <c r="L98" s="33">
        <v>266</v>
      </c>
      <c r="M98" s="33"/>
      <c r="N98" s="33">
        <v>400</v>
      </c>
      <c r="O98" s="33"/>
      <c r="P98" s="33">
        <v>400</v>
      </c>
      <c r="Q98" s="48"/>
      <c r="R98" s="33"/>
      <c r="S98" s="33"/>
      <c r="T98" s="33">
        <v>400</v>
      </c>
      <c r="U98" s="34" t="s">
        <v>277</v>
      </c>
      <c r="V98" s="37" t="s">
        <v>36</v>
      </c>
      <c r="W98" s="33" t="s">
        <v>37</v>
      </c>
      <c r="X98" s="33" t="s">
        <v>46</v>
      </c>
      <c r="Y98" s="33" t="s">
        <v>75</v>
      </c>
      <c r="Z98" s="34"/>
    </row>
    <row r="99" s="4" customFormat="true" ht="41.25" customHeight="true" spans="1:26">
      <c r="A99" s="49">
        <v>86</v>
      </c>
      <c r="B99" s="34" t="s">
        <v>307</v>
      </c>
      <c r="C99" s="33" t="s">
        <v>49</v>
      </c>
      <c r="D99" s="34" t="s">
        <v>308</v>
      </c>
      <c r="E99" s="33" t="s">
        <v>129</v>
      </c>
      <c r="F99" s="33">
        <v>11000</v>
      </c>
      <c r="G99" s="33"/>
      <c r="H99" s="33"/>
      <c r="I99" s="33">
        <v>11000</v>
      </c>
      <c r="J99" s="33"/>
      <c r="K99" s="33"/>
      <c r="L99" s="33">
        <v>312</v>
      </c>
      <c r="M99" s="33"/>
      <c r="N99" s="33">
        <v>6250</v>
      </c>
      <c r="O99" s="33"/>
      <c r="P99" s="33">
        <v>6250</v>
      </c>
      <c r="Q99" s="48"/>
      <c r="R99" s="33"/>
      <c r="S99" s="33"/>
      <c r="T99" s="33">
        <v>5000</v>
      </c>
      <c r="U99" s="34" t="s">
        <v>58</v>
      </c>
      <c r="V99" s="37" t="s">
        <v>36</v>
      </c>
      <c r="W99" s="33" t="s">
        <v>37</v>
      </c>
      <c r="X99" s="33" t="s">
        <v>46</v>
      </c>
      <c r="Y99" s="33" t="s">
        <v>75</v>
      </c>
      <c r="Z99" s="34" t="s">
        <v>76</v>
      </c>
    </row>
    <row r="100" s="4" customFormat="true" ht="41.25" customHeight="true" spans="1:26">
      <c r="A100" s="49">
        <v>87</v>
      </c>
      <c r="B100" s="34" t="s">
        <v>309</v>
      </c>
      <c r="C100" s="33" t="s">
        <v>49</v>
      </c>
      <c r="D100" s="34" t="s">
        <v>310</v>
      </c>
      <c r="E100" s="33" t="s">
        <v>129</v>
      </c>
      <c r="F100" s="33">
        <v>11000</v>
      </c>
      <c r="G100" s="33"/>
      <c r="H100" s="33"/>
      <c r="I100" s="33">
        <v>11000</v>
      </c>
      <c r="J100" s="33"/>
      <c r="K100" s="33"/>
      <c r="L100" s="33">
        <v>168</v>
      </c>
      <c r="M100" s="33"/>
      <c r="N100" s="33">
        <v>3375</v>
      </c>
      <c r="O100" s="33"/>
      <c r="P100" s="33">
        <v>3375</v>
      </c>
      <c r="Q100" s="48"/>
      <c r="R100" s="33"/>
      <c r="S100" s="33"/>
      <c r="T100" s="33">
        <v>2700</v>
      </c>
      <c r="U100" s="34" t="s">
        <v>277</v>
      </c>
      <c r="V100" s="37" t="s">
        <v>36</v>
      </c>
      <c r="W100" s="33" t="s">
        <v>37</v>
      </c>
      <c r="X100" s="33" t="s">
        <v>46</v>
      </c>
      <c r="Y100" s="33" t="s">
        <v>75</v>
      </c>
      <c r="Z100" s="34" t="s">
        <v>76</v>
      </c>
    </row>
    <row r="101" s="4" customFormat="true" ht="41.25" customHeight="true" spans="1:26">
      <c r="A101" s="49">
        <v>88</v>
      </c>
      <c r="B101" s="34" t="s">
        <v>311</v>
      </c>
      <c r="C101" s="33" t="s">
        <v>49</v>
      </c>
      <c r="D101" s="34" t="s">
        <v>312</v>
      </c>
      <c r="E101" s="33" t="s">
        <v>129</v>
      </c>
      <c r="F101" s="33">
        <v>10487</v>
      </c>
      <c r="G101" s="33"/>
      <c r="H101" s="48"/>
      <c r="I101" s="33">
        <v>10487</v>
      </c>
      <c r="J101" s="33"/>
      <c r="K101" s="33"/>
      <c r="L101" s="33">
        <v>1000</v>
      </c>
      <c r="M101" s="33">
        <v>400</v>
      </c>
      <c r="N101" s="33">
        <v>11844</v>
      </c>
      <c r="O101" s="33"/>
      <c r="P101" s="33">
        <v>11844</v>
      </c>
      <c r="Q101" s="48"/>
      <c r="R101" s="33"/>
      <c r="S101" s="33"/>
      <c r="T101" s="33">
        <v>9475</v>
      </c>
      <c r="U101" s="34" t="s">
        <v>147</v>
      </c>
      <c r="V101" s="37" t="s">
        <v>36</v>
      </c>
      <c r="W101" s="33" t="s">
        <v>37</v>
      </c>
      <c r="X101" s="33" t="s">
        <v>46</v>
      </c>
      <c r="Y101" s="33" t="s">
        <v>75</v>
      </c>
      <c r="Z101" s="34" t="s">
        <v>76</v>
      </c>
    </row>
    <row r="102" s="4" customFormat="true" ht="48.95" customHeight="true" spans="1:26">
      <c r="A102" s="49">
        <v>89</v>
      </c>
      <c r="B102" s="34" t="s">
        <v>313</v>
      </c>
      <c r="C102" s="33" t="s">
        <v>49</v>
      </c>
      <c r="D102" s="34" t="s">
        <v>314</v>
      </c>
      <c r="E102" s="33" t="s">
        <v>129</v>
      </c>
      <c r="F102" s="33">
        <v>8643</v>
      </c>
      <c r="G102" s="33"/>
      <c r="H102" s="48"/>
      <c r="I102" s="33">
        <v>8643</v>
      </c>
      <c r="J102" s="33"/>
      <c r="K102" s="33"/>
      <c r="L102" s="33">
        <v>400</v>
      </c>
      <c r="M102" s="33">
        <v>200</v>
      </c>
      <c r="N102" s="33">
        <v>6250</v>
      </c>
      <c r="O102" s="33"/>
      <c r="P102" s="33">
        <v>6250</v>
      </c>
      <c r="Q102" s="48"/>
      <c r="R102" s="33"/>
      <c r="S102" s="33"/>
      <c r="T102" s="33">
        <v>5000</v>
      </c>
      <c r="U102" s="34" t="s">
        <v>174</v>
      </c>
      <c r="V102" s="37" t="s">
        <v>36</v>
      </c>
      <c r="W102" s="33" t="s">
        <v>37</v>
      </c>
      <c r="X102" s="33" t="s">
        <v>46</v>
      </c>
      <c r="Y102" s="33" t="s">
        <v>75</v>
      </c>
      <c r="Z102" s="34"/>
    </row>
    <row r="103" s="4" customFormat="true" ht="32.1" customHeight="true" spans="1:26">
      <c r="A103" s="49">
        <v>90</v>
      </c>
      <c r="B103" s="34" t="s">
        <v>315</v>
      </c>
      <c r="C103" s="33" t="s">
        <v>49</v>
      </c>
      <c r="D103" s="34" t="s">
        <v>316</v>
      </c>
      <c r="E103" s="33" t="s">
        <v>129</v>
      </c>
      <c r="F103" s="33">
        <v>7900</v>
      </c>
      <c r="G103" s="33"/>
      <c r="H103" s="33"/>
      <c r="I103" s="33">
        <v>7900</v>
      </c>
      <c r="J103" s="33"/>
      <c r="K103" s="33"/>
      <c r="L103" s="33">
        <v>350</v>
      </c>
      <c r="M103" s="33">
        <v>280</v>
      </c>
      <c r="N103" s="33">
        <v>3700</v>
      </c>
      <c r="O103" s="33"/>
      <c r="P103" s="33">
        <v>3700</v>
      </c>
      <c r="Q103" s="48"/>
      <c r="R103" s="33"/>
      <c r="S103" s="33"/>
      <c r="T103" s="33">
        <v>2960</v>
      </c>
      <c r="U103" s="67" t="s">
        <v>58</v>
      </c>
      <c r="V103" s="37" t="s">
        <v>36</v>
      </c>
      <c r="W103" s="33" t="s">
        <v>37</v>
      </c>
      <c r="X103" s="33" t="s">
        <v>46</v>
      </c>
      <c r="Y103" s="33" t="s">
        <v>64</v>
      </c>
      <c r="Z103" s="34"/>
    </row>
    <row r="104" s="4" customFormat="true" ht="81" customHeight="true" spans="1:26">
      <c r="A104" s="49">
        <v>91</v>
      </c>
      <c r="B104" s="34" t="s">
        <v>317</v>
      </c>
      <c r="C104" s="33" t="s">
        <v>49</v>
      </c>
      <c r="D104" s="34" t="s">
        <v>318</v>
      </c>
      <c r="E104" s="33" t="s">
        <v>129</v>
      </c>
      <c r="F104" s="33" t="s">
        <v>319</v>
      </c>
      <c r="G104" s="33"/>
      <c r="H104" s="33"/>
      <c r="I104" s="33">
        <v>7046</v>
      </c>
      <c r="J104" s="33"/>
      <c r="K104" s="33"/>
      <c r="L104" s="33">
        <v>446</v>
      </c>
      <c r="M104" s="33"/>
      <c r="N104" s="33">
        <v>310</v>
      </c>
      <c r="O104" s="33"/>
      <c r="P104" s="33">
        <v>310</v>
      </c>
      <c r="Q104" s="48"/>
      <c r="R104" s="33"/>
      <c r="S104" s="33"/>
      <c r="T104" s="33">
        <v>310</v>
      </c>
      <c r="U104" s="34" t="s">
        <v>186</v>
      </c>
      <c r="V104" s="37" t="s">
        <v>36</v>
      </c>
      <c r="W104" s="33" t="s">
        <v>37</v>
      </c>
      <c r="X104" s="33" t="s">
        <v>46</v>
      </c>
      <c r="Y104" s="33" t="s">
        <v>75</v>
      </c>
      <c r="Z104" s="34"/>
    </row>
    <row r="105" s="8" customFormat="true" ht="41.25" customHeight="true" spans="1:26">
      <c r="A105" s="49">
        <v>92</v>
      </c>
      <c r="B105" s="34" t="s">
        <v>320</v>
      </c>
      <c r="C105" s="33" t="s">
        <v>49</v>
      </c>
      <c r="D105" s="34" t="s">
        <v>321</v>
      </c>
      <c r="E105" s="33" t="s">
        <v>146</v>
      </c>
      <c r="F105" s="33">
        <v>3750</v>
      </c>
      <c r="G105" s="33"/>
      <c r="H105" s="33"/>
      <c r="I105" s="33">
        <v>3750</v>
      </c>
      <c r="J105" s="33"/>
      <c r="K105" s="33"/>
      <c r="L105" s="33">
        <v>120</v>
      </c>
      <c r="M105" s="33">
        <v>20</v>
      </c>
      <c r="N105" s="33">
        <v>2870</v>
      </c>
      <c r="O105" s="33"/>
      <c r="P105" s="33">
        <v>2870</v>
      </c>
      <c r="Q105" s="66"/>
      <c r="R105" s="33"/>
      <c r="S105" s="33"/>
      <c r="T105" s="33">
        <v>2296</v>
      </c>
      <c r="U105" s="34" t="s">
        <v>58</v>
      </c>
      <c r="V105" s="37" t="s">
        <v>36</v>
      </c>
      <c r="W105" s="33" t="s">
        <v>37</v>
      </c>
      <c r="X105" s="33" t="s">
        <v>46</v>
      </c>
      <c r="Y105" s="33" t="s">
        <v>75</v>
      </c>
      <c r="Z105" s="34"/>
    </row>
    <row r="106" s="8" customFormat="true" ht="45" customHeight="true" spans="1:26">
      <c r="A106" s="49">
        <v>93</v>
      </c>
      <c r="B106" s="34" t="s">
        <v>322</v>
      </c>
      <c r="C106" s="33" t="s">
        <v>49</v>
      </c>
      <c r="D106" s="34" t="s">
        <v>323</v>
      </c>
      <c r="E106" s="33" t="s">
        <v>146</v>
      </c>
      <c r="F106" s="33" t="s">
        <v>324</v>
      </c>
      <c r="G106" s="33"/>
      <c r="H106" s="33"/>
      <c r="I106" s="33">
        <v>1565</v>
      </c>
      <c r="J106" s="33"/>
      <c r="K106" s="33"/>
      <c r="L106" s="33">
        <v>105</v>
      </c>
      <c r="M106" s="33"/>
      <c r="N106" s="33">
        <v>70</v>
      </c>
      <c r="O106" s="33"/>
      <c r="P106" s="33">
        <v>70</v>
      </c>
      <c r="Q106" s="66"/>
      <c r="R106" s="33"/>
      <c r="S106" s="33"/>
      <c r="T106" s="33">
        <v>70</v>
      </c>
      <c r="U106" s="34" t="s">
        <v>186</v>
      </c>
      <c r="V106" s="37" t="s">
        <v>36</v>
      </c>
      <c r="W106" s="33" t="s">
        <v>37</v>
      </c>
      <c r="X106" s="33" t="s">
        <v>46</v>
      </c>
      <c r="Y106" s="33" t="s">
        <v>75</v>
      </c>
      <c r="Z106" s="34"/>
    </row>
    <row r="107" s="4" customFormat="true" ht="41" customHeight="true" spans="1:26">
      <c r="A107" s="49">
        <v>94</v>
      </c>
      <c r="B107" s="34" t="s">
        <v>325</v>
      </c>
      <c r="C107" s="33" t="s">
        <v>49</v>
      </c>
      <c r="D107" s="34" t="s">
        <v>326</v>
      </c>
      <c r="E107" s="33" t="s">
        <v>146</v>
      </c>
      <c r="F107" s="33">
        <v>585</v>
      </c>
      <c r="G107" s="33"/>
      <c r="H107" s="33"/>
      <c r="I107" s="33">
        <v>585</v>
      </c>
      <c r="J107" s="33"/>
      <c r="K107" s="33"/>
      <c r="L107" s="33"/>
      <c r="M107" s="33"/>
      <c r="N107" s="33">
        <v>350</v>
      </c>
      <c r="O107" s="33"/>
      <c r="P107" s="33">
        <v>350</v>
      </c>
      <c r="Q107" s="48"/>
      <c r="R107" s="33"/>
      <c r="S107" s="33"/>
      <c r="T107" s="33">
        <v>350</v>
      </c>
      <c r="U107" s="34" t="s">
        <v>277</v>
      </c>
      <c r="V107" s="37" t="s">
        <v>36</v>
      </c>
      <c r="W107" s="33" t="s">
        <v>37</v>
      </c>
      <c r="X107" s="33" t="s">
        <v>46</v>
      </c>
      <c r="Y107" s="33" t="s">
        <v>75</v>
      </c>
      <c r="Z107" s="34"/>
    </row>
    <row r="108" s="8" customFormat="true" ht="41.25" customHeight="true" spans="1:26">
      <c r="A108" s="49">
        <v>95</v>
      </c>
      <c r="B108" s="34" t="s">
        <v>327</v>
      </c>
      <c r="C108" s="33" t="s">
        <v>71</v>
      </c>
      <c r="D108" s="34" t="s">
        <v>328</v>
      </c>
      <c r="E108" s="33" t="s">
        <v>206</v>
      </c>
      <c r="F108" s="33">
        <v>15545</v>
      </c>
      <c r="G108" s="33"/>
      <c r="H108" s="33"/>
      <c r="I108" s="33">
        <v>15545</v>
      </c>
      <c r="J108" s="33"/>
      <c r="K108" s="33"/>
      <c r="L108" s="33">
        <v>753</v>
      </c>
      <c r="M108" s="33"/>
      <c r="N108" s="33">
        <v>300</v>
      </c>
      <c r="O108" s="33"/>
      <c r="P108" s="33">
        <v>300</v>
      </c>
      <c r="Q108" s="66"/>
      <c r="R108" s="33"/>
      <c r="S108" s="33"/>
      <c r="T108" s="33">
        <v>300</v>
      </c>
      <c r="U108" s="34" t="s">
        <v>58</v>
      </c>
      <c r="V108" s="37" t="s">
        <v>36</v>
      </c>
      <c r="W108" s="33" t="s">
        <v>37</v>
      </c>
      <c r="X108" s="33" t="s">
        <v>46</v>
      </c>
      <c r="Y108" s="33" t="s">
        <v>75</v>
      </c>
      <c r="Z108" s="34"/>
    </row>
    <row r="109" s="4" customFormat="true" ht="51.75" customHeight="true" spans="1:26">
      <c r="A109" s="49">
        <v>96</v>
      </c>
      <c r="B109" s="34" t="s">
        <v>329</v>
      </c>
      <c r="C109" s="33" t="s">
        <v>71</v>
      </c>
      <c r="D109" s="34" t="s">
        <v>330</v>
      </c>
      <c r="E109" s="33" t="s">
        <v>181</v>
      </c>
      <c r="F109" s="33">
        <v>13000</v>
      </c>
      <c r="G109" s="33"/>
      <c r="H109" s="33"/>
      <c r="I109" s="33">
        <v>13000</v>
      </c>
      <c r="J109" s="33"/>
      <c r="K109" s="33"/>
      <c r="L109" s="33">
        <v>50</v>
      </c>
      <c r="M109" s="33"/>
      <c r="N109" s="33">
        <v>200</v>
      </c>
      <c r="O109" s="33"/>
      <c r="P109" s="33">
        <v>200</v>
      </c>
      <c r="Q109" s="33"/>
      <c r="R109" s="33"/>
      <c r="S109" s="33"/>
      <c r="T109" s="33">
        <v>200</v>
      </c>
      <c r="U109" s="34" t="s">
        <v>203</v>
      </c>
      <c r="V109" s="37" t="s">
        <v>36</v>
      </c>
      <c r="W109" s="33" t="s">
        <v>37</v>
      </c>
      <c r="X109" s="33" t="s">
        <v>46</v>
      </c>
      <c r="Y109" s="33" t="s">
        <v>75</v>
      </c>
      <c r="Z109" s="34"/>
    </row>
    <row r="110" s="4" customFormat="true" ht="45" customHeight="true" spans="1:26">
      <c r="A110" s="49">
        <v>97</v>
      </c>
      <c r="B110" s="34" t="s">
        <v>331</v>
      </c>
      <c r="C110" s="33" t="s">
        <v>71</v>
      </c>
      <c r="D110" s="34" t="s">
        <v>332</v>
      </c>
      <c r="E110" s="33" t="s">
        <v>206</v>
      </c>
      <c r="F110" s="33">
        <v>10500</v>
      </c>
      <c r="G110" s="33"/>
      <c r="H110" s="33"/>
      <c r="I110" s="33">
        <v>10500</v>
      </c>
      <c r="J110" s="33"/>
      <c r="K110" s="33"/>
      <c r="L110" s="33"/>
      <c r="M110" s="33"/>
      <c r="N110" s="33">
        <v>30</v>
      </c>
      <c r="O110" s="33"/>
      <c r="P110" s="33">
        <v>30</v>
      </c>
      <c r="Q110" s="33"/>
      <c r="R110" s="33"/>
      <c r="S110" s="33"/>
      <c r="T110" s="33">
        <v>30</v>
      </c>
      <c r="U110" s="34" t="s">
        <v>203</v>
      </c>
      <c r="V110" s="37" t="s">
        <v>36</v>
      </c>
      <c r="W110" s="33" t="s">
        <v>37</v>
      </c>
      <c r="X110" s="33" t="s">
        <v>46</v>
      </c>
      <c r="Y110" s="33" t="s">
        <v>75</v>
      </c>
      <c r="Z110" s="34"/>
    </row>
    <row r="111" s="4" customFormat="true" ht="40" customHeight="true" spans="1:26">
      <c r="A111" s="49">
        <v>98</v>
      </c>
      <c r="B111" s="34" t="s">
        <v>333</v>
      </c>
      <c r="C111" s="33" t="s">
        <v>71</v>
      </c>
      <c r="D111" s="34" t="s">
        <v>334</v>
      </c>
      <c r="E111" s="33" t="s">
        <v>206</v>
      </c>
      <c r="F111" s="33">
        <v>3500</v>
      </c>
      <c r="G111" s="33"/>
      <c r="H111" s="33"/>
      <c r="I111" s="33">
        <v>3500</v>
      </c>
      <c r="J111" s="33"/>
      <c r="K111" s="33"/>
      <c r="L111" s="33"/>
      <c r="M111" s="33"/>
      <c r="N111" s="33">
        <v>30</v>
      </c>
      <c r="O111" s="33"/>
      <c r="P111" s="33">
        <v>30</v>
      </c>
      <c r="Q111" s="33"/>
      <c r="R111" s="33"/>
      <c r="S111" s="33"/>
      <c r="T111" s="33">
        <v>30</v>
      </c>
      <c r="U111" s="34" t="s">
        <v>203</v>
      </c>
      <c r="V111" s="37" t="s">
        <v>36</v>
      </c>
      <c r="W111" s="33" t="s">
        <v>37</v>
      </c>
      <c r="X111" s="33" t="s">
        <v>46</v>
      </c>
      <c r="Y111" s="33" t="s">
        <v>75</v>
      </c>
      <c r="Z111" s="34"/>
    </row>
    <row r="112" s="4" customFormat="true" ht="42" customHeight="true" spans="1:26">
      <c r="A112" s="49">
        <v>99</v>
      </c>
      <c r="B112" s="34" t="s">
        <v>335</v>
      </c>
      <c r="C112" s="33" t="s">
        <v>71</v>
      </c>
      <c r="D112" s="34" t="s">
        <v>336</v>
      </c>
      <c r="E112" s="33" t="s">
        <v>206</v>
      </c>
      <c r="F112" s="33">
        <v>2200</v>
      </c>
      <c r="G112" s="33"/>
      <c r="H112" s="33"/>
      <c r="I112" s="33">
        <v>2200</v>
      </c>
      <c r="J112" s="33"/>
      <c r="K112" s="33"/>
      <c r="L112" s="33"/>
      <c r="M112" s="33"/>
      <c r="N112" s="33">
        <v>30</v>
      </c>
      <c r="O112" s="33"/>
      <c r="P112" s="33">
        <v>30</v>
      </c>
      <c r="Q112" s="33"/>
      <c r="R112" s="33"/>
      <c r="S112" s="33"/>
      <c r="T112" s="33">
        <v>30</v>
      </c>
      <c r="U112" s="34" t="s">
        <v>203</v>
      </c>
      <c r="V112" s="37" t="s">
        <v>36</v>
      </c>
      <c r="W112" s="33" t="s">
        <v>37</v>
      </c>
      <c r="X112" s="33" t="s">
        <v>46</v>
      </c>
      <c r="Y112" s="33" t="s">
        <v>75</v>
      </c>
      <c r="Z112" s="34"/>
    </row>
    <row r="113" s="4" customFormat="true" ht="39" customHeight="true" spans="1:26">
      <c r="A113" s="49">
        <v>100</v>
      </c>
      <c r="B113" s="34" t="s">
        <v>337</v>
      </c>
      <c r="C113" s="33" t="s">
        <v>71</v>
      </c>
      <c r="D113" s="34" t="s">
        <v>338</v>
      </c>
      <c r="E113" s="33" t="s">
        <v>206</v>
      </c>
      <c r="F113" s="33">
        <v>1700</v>
      </c>
      <c r="G113" s="33"/>
      <c r="H113" s="33"/>
      <c r="I113" s="33">
        <v>1700</v>
      </c>
      <c r="J113" s="33"/>
      <c r="K113" s="33"/>
      <c r="L113" s="33"/>
      <c r="M113" s="33"/>
      <c r="N113" s="33">
        <v>30</v>
      </c>
      <c r="O113" s="33"/>
      <c r="P113" s="33">
        <v>30</v>
      </c>
      <c r="Q113" s="33"/>
      <c r="R113" s="33"/>
      <c r="S113" s="33"/>
      <c r="T113" s="33">
        <v>30</v>
      </c>
      <c r="U113" s="34" t="s">
        <v>203</v>
      </c>
      <c r="V113" s="37" t="s">
        <v>36</v>
      </c>
      <c r="W113" s="33" t="s">
        <v>37</v>
      </c>
      <c r="X113" s="33" t="s">
        <v>46</v>
      </c>
      <c r="Y113" s="33" t="s">
        <v>75</v>
      </c>
      <c r="Z113" s="34"/>
    </row>
    <row r="114" s="3" customFormat="true" ht="27" customHeight="true" spans="1:26">
      <c r="A114" s="59" t="s">
        <v>339</v>
      </c>
      <c r="B114" s="59"/>
      <c r="C114" s="59"/>
      <c r="D114" s="59"/>
      <c r="E114" s="59"/>
      <c r="F114" s="63">
        <f>SUM(F115:F121)</f>
        <v>50628</v>
      </c>
      <c r="G114" s="63"/>
      <c r="H114" s="63"/>
      <c r="I114" s="63">
        <f>SUM(I115:I121)</f>
        <v>50628</v>
      </c>
      <c r="J114" s="63"/>
      <c r="K114" s="63"/>
      <c r="L114" s="63">
        <f>SUM(L115:L121)</f>
        <v>12300</v>
      </c>
      <c r="M114" s="63"/>
      <c r="N114" s="63">
        <f>SUM(N115:N121)</f>
        <v>25655</v>
      </c>
      <c r="O114" s="63"/>
      <c r="P114" s="63">
        <f>SUM(P115:P121)</f>
        <v>25655</v>
      </c>
      <c r="Q114" s="63"/>
      <c r="R114" s="63"/>
      <c r="S114" s="63"/>
      <c r="T114" s="63">
        <f>SUM(T115:T121)</f>
        <v>20718</v>
      </c>
      <c r="U114" s="59"/>
      <c r="V114" s="63"/>
      <c r="W114" s="63"/>
      <c r="X114" s="63"/>
      <c r="Y114" s="63"/>
      <c r="Z114" s="69"/>
    </row>
    <row r="115" s="9" customFormat="true" ht="38" customHeight="true" spans="1:26">
      <c r="A115" s="40">
        <v>101</v>
      </c>
      <c r="B115" s="39" t="s">
        <v>340</v>
      </c>
      <c r="C115" s="40" t="s">
        <v>79</v>
      </c>
      <c r="D115" s="39" t="s">
        <v>341</v>
      </c>
      <c r="E115" s="40" t="s">
        <v>342</v>
      </c>
      <c r="F115" s="40">
        <v>12000</v>
      </c>
      <c r="G115" s="40"/>
      <c r="H115" s="40"/>
      <c r="I115" s="40">
        <v>12000</v>
      </c>
      <c r="J115" s="40"/>
      <c r="K115" s="40"/>
      <c r="L115" s="40">
        <v>5000</v>
      </c>
      <c r="M115" s="40"/>
      <c r="N115" s="40">
        <v>7000</v>
      </c>
      <c r="O115" s="40"/>
      <c r="P115" s="40">
        <v>7000</v>
      </c>
      <c r="Q115" s="40"/>
      <c r="R115" s="40"/>
      <c r="S115" s="40"/>
      <c r="T115" s="40">
        <v>5600</v>
      </c>
      <c r="U115" s="39" t="s">
        <v>343</v>
      </c>
      <c r="V115" s="40" t="s">
        <v>344</v>
      </c>
      <c r="W115" s="40" t="s">
        <v>345</v>
      </c>
      <c r="X115" s="40" t="s">
        <v>346</v>
      </c>
      <c r="Y115" s="40" t="s">
        <v>347</v>
      </c>
      <c r="Z115" s="34" t="s">
        <v>76</v>
      </c>
    </row>
    <row r="116" s="9" customFormat="true" ht="34" customHeight="true" spans="1:26">
      <c r="A116" s="40">
        <v>102</v>
      </c>
      <c r="B116" s="39" t="s">
        <v>348</v>
      </c>
      <c r="C116" s="40" t="s">
        <v>79</v>
      </c>
      <c r="D116" s="39" t="s">
        <v>349</v>
      </c>
      <c r="E116" s="40" t="s">
        <v>342</v>
      </c>
      <c r="F116" s="40">
        <v>7200</v>
      </c>
      <c r="G116" s="40"/>
      <c r="H116" s="40"/>
      <c r="I116" s="40">
        <v>7200</v>
      </c>
      <c r="J116" s="40"/>
      <c r="K116" s="40"/>
      <c r="L116" s="40">
        <v>1700</v>
      </c>
      <c r="M116" s="40"/>
      <c r="N116" s="40">
        <v>5500</v>
      </c>
      <c r="O116" s="40"/>
      <c r="P116" s="40">
        <v>5500</v>
      </c>
      <c r="Q116" s="66"/>
      <c r="R116" s="40"/>
      <c r="S116" s="40"/>
      <c r="T116" s="40">
        <v>4400</v>
      </c>
      <c r="U116" s="39" t="s">
        <v>343</v>
      </c>
      <c r="V116" s="40" t="s">
        <v>344</v>
      </c>
      <c r="W116" s="40" t="s">
        <v>345</v>
      </c>
      <c r="X116" s="40" t="s">
        <v>346</v>
      </c>
      <c r="Y116" s="40" t="s">
        <v>347</v>
      </c>
      <c r="Z116" s="39"/>
    </row>
    <row r="117" s="9" customFormat="true" ht="66.95" customHeight="true" spans="1:26">
      <c r="A117" s="40">
        <v>103</v>
      </c>
      <c r="B117" s="39" t="s">
        <v>350</v>
      </c>
      <c r="C117" s="40" t="s">
        <v>79</v>
      </c>
      <c r="D117" s="39" t="s">
        <v>351</v>
      </c>
      <c r="E117" s="40" t="s">
        <v>342</v>
      </c>
      <c r="F117" s="49">
        <v>6432</v>
      </c>
      <c r="G117" s="40"/>
      <c r="H117" s="40"/>
      <c r="I117" s="49">
        <v>6432</v>
      </c>
      <c r="J117" s="40"/>
      <c r="K117" s="40"/>
      <c r="L117" s="40">
        <v>2000</v>
      </c>
      <c r="M117" s="40"/>
      <c r="N117" s="49">
        <v>4432</v>
      </c>
      <c r="O117" s="40"/>
      <c r="P117" s="49">
        <v>4432</v>
      </c>
      <c r="Q117" s="66"/>
      <c r="R117" s="40"/>
      <c r="S117" s="40"/>
      <c r="T117" s="40">
        <v>3546</v>
      </c>
      <c r="U117" s="39" t="s">
        <v>352</v>
      </c>
      <c r="V117" s="40" t="s">
        <v>344</v>
      </c>
      <c r="W117" s="40" t="s">
        <v>345</v>
      </c>
      <c r="X117" s="40" t="s">
        <v>346</v>
      </c>
      <c r="Y117" s="40" t="s">
        <v>347</v>
      </c>
      <c r="Z117" s="39"/>
    </row>
    <row r="118" s="9" customFormat="true" ht="54.95" customHeight="true" spans="1:26">
      <c r="A118" s="40">
        <v>104</v>
      </c>
      <c r="B118" s="39" t="s">
        <v>353</v>
      </c>
      <c r="C118" s="40" t="s">
        <v>79</v>
      </c>
      <c r="D118" s="39" t="s">
        <v>354</v>
      </c>
      <c r="E118" s="40">
        <v>2018</v>
      </c>
      <c r="F118" s="49">
        <v>1465</v>
      </c>
      <c r="G118" s="40"/>
      <c r="H118" s="40"/>
      <c r="I118" s="49">
        <v>1465</v>
      </c>
      <c r="J118" s="40"/>
      <c r="K118" s="40"/>
      <c r="L118" s="40">
        <v>500</v>
      </c>
      <c r="M118" s="40"/>
      <c r="N118" s="49">
        <v>965</v>
      </c>
      <c r="O118" s="40"/>
      <c r="P118" s="49">
        <v>965</v>
      </c>
      <c r="Q118" s="66"/>
      <c r="R118" s="40"/>
      <c r="S118" s="40"/>
      <c r="T118" s="40">
        <v>965</v>
      </c>
      <c r="U118" s="39" t="s">
        <v>355</v>
      </c>
      <c r="V118" s="40" t="s">
        <v>344</v>
      </c>
      <c r="W118" s="40" t="s">
        <v>345</v>
      </c>
      <c r="X118" s="40" t="s">
        <v>346</v>
      </c>
      <c r="Y118" s="40" t="s">
        <v>347</v>
      </c>
      <c r="Z118" s="39"/>
    </row>
    <row r="119" s="9" customFormat="true" ht="63" customHeight="true" spans="1:26">
      <c r="A119" s="40">
        <v>105</v>
      </c>
      <c r="B119" s="39" t="s">
        <v>356</v>
      </c>
      <c r="C119" s="40" t="s">
        <v>49</v>
      </c>
      <c r="D119" s="39" t="s">
        <v>357</v>
      </c>
      <c r="E119" s="40" t="s">
        <v>146</v>
      </c>
      <c r="F119" s="49">
        <v>12273</v>
      </c>
      <c r="G119" s="40"/>
      <c r="H119" s="40"/>
      <c r="I119" s="49">
        <v>12273</v>
      </c>
      <c r="J119" s="40"/>
      <c r="K119" s="40"/>
      <c r="L119" s="40">
        <v>2500</v>
      </c>
      <c r="M119" s="40"/>
      <c r="N119" s="49">
        <v>2500</v>
      </c>
      <c r="O119" s="40"/>
      <c r="P119" s="49">
        <v>2500</v>
      </c>
      <c r="Q119" s="66"/>
      <c r="R119" s="40"/>
      <c r="S119" s="40"/>
      <c r="T119" s="40">
        <v>2000</v>
      </c>
      <c r="U119" s="39" t="s">
        <v>358</v>
      </c>
      <c r="V119" s="40" t="s">
        <v>344</v>
      </c>
      <c r="W119" s="40" t="s">
        <v>345</v>
      </c>
      <c r="X119" s="40" t="s">
        <v>346</v>
      </c>
      <c r="Y119" s="40" t="s">
        <v>347</v>
      </c>
      <c r="Z119" s="34" t="s">
        <v>76</v>
      </c>
    </row>
    <row r="120" s="9" customFormat="true" ht="48" customHeight="true" spans="1:26">
      <c r="A120" s="40">
        <v>106</v>
      </c>
      <c r="B120" s="39" t="s">
        <v>359</v>
      </c>
      <c r="C120" s="40" t="s">
        <v>49</v>
      </c>
      <c r="D120" s="39" t="s">
        <v>360</v>
      </c>
      <c r="E120" s="40" t="s">
        <v>146</v>
      </c>
      <c r="F120" s="49">
        <v>3958</v>
      </c>
      <c r="G120" s="40"/>
      <c r="H120" s="40"/>
      <c r="I120" s="49">
        <v>3958</v>
      </c>
      <c r="J120" s="40"/>
      <c r="K120" s="40"/>
      <c r="L120" s="40">
        <v>300</v>
      </c>
      <c r="M120" s="40"/>
      <c r="N120" s="49">
        <v>2958</v>
      </c>
      <c r="O120" s="40"/>
      <c r="P120" s="49">
        <v>2958</v>
      </c>
      <c r="Q120" s="66"/>
      <c r="R120" s="40"/>
      <c r="S120" s="40"/>
      <c r="T120" s="40">
        <v>2367</v>
      </c>
      <c r="U120" s="39" t="s">
        <v>361</v>
      </c>
      <c r="V120" s="40" t="s">
        <v>344</v>
      </c>
      <c r="W120" s="40" t="s">
        <v>345</v>
      </c>
      <c r="X120" s="40" t="s">
        <v>346</v>
      </c>
      <c r="Y120" s="40" t="s">
        <v>347</v>
      </c>
      <c r="Z120" s="39"/>
    </row>
    <row r="121" s="9" customFormat="true" ht="46" customHeight="true" spans="1:26">
      <c r="A121" s="40">
        <v>107</v>
      </c>
      <c r="B121" s="39" t="s">
        <v>362</v>
      </c>
      <c r="C121" s="40" t="s">
        <v>71</v>
      </c>
      <c r="D121" s="39" t="s">
        <v>363</v>
      </c>
      <c r="E121" s="40" t="s">
        <v>73</v>
      </c>
      <c r="F121" s="40">
        <v>7300</v>
      </c>
      <c r="G121" s="40"/>
      <c r="H121" s="40"/>
      <c r="I121" s="40">
        <v>7300</v>
      </c>
      <c r="J121" s="40"/>
      <c r="K121" s="40"/>
      <c r="L121" s="40">
        <v>300</v>
      </c>
      <c r="M121" s="40"/>
      <c r="N121" s="40">
        <v>2300</v>
      </c>
      <c r="O121" s="40"/>
      <c r="P121" s="40">
        <v>2300</v>
      </c>
      <c r="Q121" s="66"/>
      <c r="R121" s="40"/>
      <c r="S121" s="40"/>
      <c r="T121" s="40">
        <v>1840</v>
      </c>
      <c r="U121" s="39" t="s">
        <v>364</v>
      </c>
      <c r="V121" s="40" t="s">
        <v>344</v>
      </c>
      <c r="W121" s="40" t="s">
        <v>345</v>
      </c>
      <c r="X121" s="40" t="s">
        <v>346</v>
      </c>
      <c r="Y121" s="40" t="s">
        <v>347</v>
      </c>
      <c r="Z121" s="39"/>
    </row>
    <row r="122" s="3" customFormat="true" ht="26.25" customHeight="true" spans="1:26">
      <c r="A122" s="59" t="s">
        <v>365</v>
      </c>
      <c r="B122" s="59"/>
      <c r="C122" s="59"/>
      <c r="D122" s="59"/>
      <c r="E122" s="59"/>
      <c r="F122" s="64">
        <f>SUM(F123:F127)</f>
        <v>211604</v>
      </c>
      <c r="G122" s="64"/>
      <c r="H122" s="64">
        <f t="shared" ref="G122:T122" si="5">SUM(H123:H127)</f>
        <v>69666</v>
      </c>
      <c r="I122" s="64"/>
      <c r="J122" s="64">
        <f t="shared" si="5"/>
        <v>141938</v>
      </c>
      <c r="K122" s="64"/>
      <c r="L122" s="64">
        <f t="shared" si="5"/>
        <v>5393</v>
      </c>
      <c r="M122" s="64">
        <f t="shared" si="5"/>
        <v>5163</v>
      </c>
      <c r="N122" s="64">
        <f t="shared" si="5"/>
        <v>25237</v>
      </c>
      <c r="O122" s="64"/>
      <c r="P122" s="64">
        <f t="shared" si="5"/>
        <v>18637</v>
      </c>
      <c r="Q122" s="64"/>
      <c r="R122" s="64">
        <f t="shared" si="5"/>
        <v>6600</v>
      </c>
      <c r="S122" s="64"/>
      <c r="T122" s="64">
        <f t="shared" si="5"/>
        <v>16927</v>
      </c>
      <c r="U122" s="59"/>
      <c r="V122" s="63"/>
      <c r="W122" s="63"/>
      <c r="X122" s="63"/>
      <c r="Y122" s="63"/>
      <c r="Z122" s="59"/>
    </row>
    <row r="123" s="10" customFormat="true" ht="34" customHeight="true" spans="1:26">
      <c r="A123" s="60">
        <v>108</v>
      </c>
      <c r="B123" s="39" t="s">
        <v>366</v>
      </c>
      <c r="C123" s="40" t="s">
        <v>79</v>
      </c>
      <c r="D123" s="39" t="s">
        <v>367</v>
      </c>
      <c r="E123" s="40">
        <v>2018</v>
      </c>
      <c r="F123" s="40">
        <v>3000</v>
      </c>
      <c r="G123" s="40"/>
      <c r="H123" s="40"/>
      <c r="I123" s="40"/>
      <c r="J123" s="40">
        <v>3000</v>
      </c>
      <c r="K123" s="40"/>
      <c r="L123" s="40"/>
      <c r="M123" s="40"/>
      <c r="N123" s="40">
        <v>3000</v>
      </c>
      <c r="O123" s="40"/>
      <c r="P123" s="40"/>
      <c r="Q123" s="40"/>
      <c r="R123" s="40">
        <v>3000</v>
      </c>
      <c r="S123" s="40"/>
      <c r="T123" s="40"/>
      <c r="U123" s="34" t="s">
        <v>368</v>
      </c>
      <c r="V123" s="33" t="s">
        <v>369</v>
      </c>
      <c r="W123" s="40" t="s">
        <v>370</v>
      </c>
      <c r="X123" s="40" t="s">
        <v>371</v>
      </c>
      <c r="Y123" s="40" t="s">
        <v>372</v>
      </c>
      <c r="Z123" s="39"/>
    </row>
    <row r="124" s="10" customFormat="true" ht="45" customHeight="true" spans="1:26">
      <c r="A124" s="60">
        <v>109</v>
      </c>
      <c r="B124" s="39" t="s">
        <v>373</v>
      </c>
      <c r="C124" s="40" t="s">
        <v>49</v>
      </c>
      <c r="D124" s="39" t="s">
        <v>374</v>
      </c>
      <c r="E124" s="40" t="s">
        <v>146</v>
      </c>
      <c r="F124" s="40">
        <v>43203</v>
      </c>
      <c r="G124" s="40"/>
      <c r="H124" s="40">
        <v>43203</v>
      </c>
      <c r="I124" s="40"/>
      <c r="J124" s="40"/>
      <c r="K124" s="40"/>
      <c r="L124" s="40">
        <v>3000</v>
      </c>
      <c r="M124" s="40">
        <v>3000</v>
      </c>
      <c r="N124" s="40">
        <v>8000</v>
      </c>
      <c r="O124" s="40"/>
      <c r="P124" s="40">
        <v>8000</v>
      </c>
      <c r="Q124" s="40"/>
      <c r="R124" s="40"/>
      <c r="S124" s="40"/>
      <c r="T124" s="40">
        <v>6400</v>
      </c>
      <c r="U124" s="34" t="s">
        <v>174</v>
      </c>
      <c r="V124" s="40" t="s">
        <v>344</v>
      </c>
      <c r="W124" s="40" t="s">
        <v>375</v>
      </c>
      <c r="X124" s="40" t="s">
        <v>376</v>
      </c>
      <c r="Y124" s="40" t="s">
        <v>377</v>
      </c>
      <c r="Z124" s="39"/>
    </row>
    <row r="125" s="9" customFormat="true" ht="53" customHeight="true" spans="1:26">
      <c r="A125" s="60">
        <v>110</v>
      </c>
      <c r="B125" s="39" t="s">
        <v>378</v>
      </c>
      <c r="C125" s="40" t="s">
        <v>49</v>
      </c>
      <c r="D125" s="39" t="s">
        <v>379</v>
      </c>
      <c r="E125" s="40" t="s">
        <v>146</v>
      </c>
      <c r="F125" s="65">
        <v>13587</v>
      </c>
      <c r="G125" s="40"/>
      <c r="H125" s="40">
        <v>10287</v>
      </c>
      <c r="I125" s="66"/>
      <c r="J125" s="40">
        <v>3300</v>
      </c>
      <c r="K125" s="40"/>
      <c r="L125" s="40">
        <v>200</v>
      </c>
      <c r="M125" s="40"/>
      <c r="N125" s="65">
        <v>13387</v>
      </c>
      <c r="O125" s="40"/>
      <c r="P125" s="40">
        <v>10087</v>
      </c>
      <c r="Q125" s="66"/>
      <c r="R125" s="65">
        <v>3300</v>
      </c>
      <c r="S125" s="40"/>
      <c r="T125" s="40">
        <v>10087</v>
      </c>
      <c r="U125" s="39" t="s">
        <v>380</v>
      </c>
      <c r="V125" s="40" t="s">
        <v>344</v>
      </c>
      <c r="W125" s="40" t="s">
        <v>345</v>
      </c>
      <c r="X125" s="40" t="s">
        <v>346</v>
      </c>
      <c r="Y125" s="40" t="s">
        <v>347</v>
      </c>
      <c r="Z125" s="34" t="s">
        <v>76</v>
      </c>
    </row>
    <row r="126" s="6" customFormat="true" ht="56" customHeight="true" spans="1:26">
      <c r="A126" s="60">
        <v>111</v>
      </c>
      <c r="B126" s="39" t="s">
        <v>381</v>
      </c>
      <c r="C126" s="40" t="s">
        <v>49</v>
      </c>
      <c r="D126" s="39" t="s">
        <v>382</v>
      </c>
      <c r="E126" s="40" t="s">
        <v>129</v>
      </c>
      <c r="F126" s="60">
        <v>135638</v>
      </c>
      <c r="G126" s="40"/>
      <c r="H126" s="60"/>
      <c r="I126" s="40"/>
      <c r="J126" s="40">
        <v>135638</v>
      </c>
      <c r="K126" s="40"/>
      <c r="L126" s="60">
        <v>30</v>
      </c>
      <c r="M126" s="60"/>
      <c r="N126" s="60">
        <v>300</v>
      </c>
      <c r="O126" s="60"/>
      <c r="P126" s="60"/>
      <c r="Q126" s="60"/>
      <c r="R126" s="60">
        <v>300</v>
      </c>
      <c r="S126" s="60"/>
      <c r="T126" s="60"/>
      <c r="U126" s="39" t="s">
        <v>383</v>
      </c>
      <c r="V126" s="33" t="s">
        <v>369</v>
      </c>
      <c r="W126" s="40" t="s">
        <v>370</v>
      </c>
      <c r="X126" s="40" t="s">
        <v>371</v>
      </c>
      <c r="Y126" s="40" t="s">
        <v>372</v>
      </c>
      <c r="Z126" s="39"/>
    </row>
    <row r="127" s="6" customFormat="true" ht="56" customHeight="true" spans="1:26">
      <c r="A127" s="60">
        <v>112</v>
      </c>
      <c r="B127" s="39" t="s">
        <v>384</v>
      </c>
      <c r="C127" s="40" t="s">
        <v>71</v>
      </c>
      <c r="D127" s="39" t="s">
        <v>385</v>
      </c>
      <c r="E127" s="40" t="s">
        <v>73</v>
      </c>
      <c r="F127" s="60">
        <f>SUM(H127,J127)</f>
        <v>16176</v>
      </c>
      <c r="G127" s="40"/>
      <c r="H127" s="60">
        <v>16176</v>
      </c>
      <c r="I127" s="40"/>
      <c r="J127" s="40"/>
      <c r="K127" s="40"/>
      <c r="L127" s="60">
        <v>2163</v>
      </c>
      <c r="M127" s="60">
        <v>2163</v>
      </c>
      <c r="N127" s="60">
        <v>550</v>
      </c>
      <c r="O127" s="60"/>
      <c r="P127" s="60">
        <v>550</v>
      </c>
      <c r="Q127" s="60"/>
      <c r="R127" s="60"/>
      <c r="S127" s="60"/>
      <c r="T127" s="60">
        <v>440</v>
      </c>
      <c r="U127" s="39" t="s">
        <v>243</v>
      </c>
      <c r="V127" s="40" t="s">
        <v>257</v>
      </c>
      <c r="W127" s="40" t="s">
        <v>225</v>
      </c>
      <c r="X127" s="40" t="s">
        <v>244</v>
      </c>
      <c r="Y127" s="40" t="s">
        <v>245</v>
      </c>
      <c r="Z127" s="39"/>
    </row>
    <row r="128" s="3" customFormat="true" ht="27" customHeight="true" spans="1:26">
      <c r="A128" s="61" t="s">
        <v>386</v>
      </c>
      <c r="B128" s="61"/>
      <c r="C128" s="61"/>
      <c r="D128" s="61"/>
      <c r="E128" s="61"/>
      <c r="F128" s="64">
        <f>SUM(F129:F140,F148,F154)</f>
        <v>2128117</v>
      </c>
      <c r="G128" s="64">
        <f t="shared" ref="G128:T128" si="6">SUM(G129:G140,G148,G154)</f>
        <v>192975</v>
      </c>
      <c r="H128" s="64">
        <f t="shared" si="6"/>
        <v>1516198</v>
      </c>
      <c r="I128" s="64">
        <f t="shared" si="6"/>
        <v>2462</v>
      </c>
      <c r="J128" s="64">
        <f t="shared" si="6"/>
        <v>216277</v>
      </c>
      <c r="K128" s="64">
        <f t="shared" si="6"/>
        <v>200205</v>
      </c>
      <c r="L128" s="64">
        <f t="shared" si="6"/>
        <v>223586</v>
      </c>
      <c r="M128" s="64">
        <f t="shared" si="6"/>
        <v>117877</v>
      </c>
      <c r="N128" s="64">
        <f t="shared" si="6"/>
        <v>454800</v>
      </c>
      <c r="O128" s="64">
        <f t="shared" si="6"/>
        <v>53624</v>
      </c>
      <c r="P128" s="64">
        <f t="shared" si="6"/>
        <v>330360</v>
      </c>
      <c r="Q128" s="64">
        <f t="shared" si="6"/>
        <v>1000</v>
      </c>
      <c r="R128" s="64">
        <f t="shared" si="6"/>
        <v>19816</v>
      </c>
      <c r="S128" s="64">
        <f t="shared" si="6"/>
        <v>50000</v>
      </c>
      <c r="T128" s="64">
        <f t="shared" si="6"/>
        <v>295029</v>
      </c>
      <c r="U128" s="61"/>
      <c r="V128" s="64"/>
      <c r="W128" s="64"/>
      <c r="X128" s="64"/>
      <c r="Y128" s="64"/>
      <c r="Z128" s="61"/>
    </row>
    <row r="129" s="4" customFormat="true" ht="93" customHeight="true" spans="1:26">
      <c r="A129" s="60">
        <v>113</v>
      </c>
      <c r="B129" s="39" t="s">
        <v>387</v>
      </c>
      <c r="C129" s="40" t="s">
        <v>79</v>
      </c>
      <c r="D129" s="39" t="s">
        <v>388</v>
      </c>
      <c r="E129" s="40" t="s">
        <v>342</v>
      </c>
      <c r="F129" s="40">
        <v>7646</v>
      </c>
      <c r="G129" s="40"/>
      <c r="H129" s="40">
        <v>7646</v>
      </c>
      <c r="I129" s="40"/>
      <c r="J129" s="40"/>
      <c r="K129" s="40"/>
      <c r="L129" s="40">
        <v>388</v>
      </c>
      <c r="M129" s="40"/>
      <c r="N129" s="40">
        <v>7258</v>
      </c>
      <c r="O129" s="40"/>
      <c r="P129" s="40">
        <v>7258</v>
      </c>
      <c r="Q129" s="40"/>
      <c r="R129" s="40"/>
      <c r="S129" s="40"/>
      <c r="T129" s="40">
        <v>6115</v>
      </c>
      <c r="U129" s="39" t="s">
        <v>389</v>
      </c>
      <c r="V129" s="33" t="s">
        <v>369</v>
      </c>
      <c r="W129" s="40" t="s">
        <v>370</v>
      </c>
      <c r="X129" s="40" t="s">
        <v>371</v>
      </c>
      <c r="Y129" s="40" t="s">
        <v>372</v>
      </c>
      <c r="Z129" s="39"/>
    </row>
    <row r="130" s="4" customFormat="true" ht="41" customHeight="true" spans="1:26">
      <c r="A130" s="60">
        <v>114</v>
      </c>
      <c r="B130" s="39" t="s">
        <v>390</v>
      </c>
      <c r="C130" s="40" t="s">
        <v>79</v>
      </c>
      <c r="D130" s="39" t="s">
        <v>391</v>
      </c>
      <c r="E130" s="40" t="s">
        <v>392</v>
      </c>
      <c r="F130" s="40">
        <v>2800</v>
      </c>
      <c r="G130" s="40"/>
      <c r="H130" s="40">
        <v>1260</v>
      </c>
      <c r="I130" s="40"/>
      <c r="J130" s="40">
        <v>1540</v>
      </c>
      <c r="K130" s="40"/>
      <c r="L130" s="40">
        <v>2000</v>
      </c>
      <c r="M130" s="40"/>
      <c r="N130" s="40">
        <v>800</v>
      </c>
      <c r="O130" s="40"/>
      <c r="P130" s="40"/>
      <c r="Q130" s="40"/>
      <c r="R130" s="40">
        <v>800</v>
      </c>
      <c r="S130" s="40"/>
      <c r="T130" s="40"/>
      <c r="U130" s="39" t="s">
        <v>393</v>
      </c>
      <c r="V130" s="33" t="s">
        <v>369</v>
      </c>
      <c r="W130" s="40" t="s">
        <v>370</v>
      </c>
      <c r="X130" s="40" t="s">
        <v>371</v>
      </c>
      <c r="Y130" s="40" t="s">
        <v>394</v>
      </c>
      <c r="Z130" s="74"/>
    </row>
    <row r="131" s="4" customFormat="true" ht="51" customHeight="true" spans="1:26">
      <c r="A131" s="60">
        <v>115</v>
      </c>
      <c r="B131" s="39" t="s">
        <v>395</v>
      </c>
      <c r="C131" s="40" t="s">
        <v>79</v>
      </c>
      <c r="D131" s="39" t="s">
        <v>396</v>
      </c>
      <c r="E131" s="40" t="s">
        <v>397</v>
      </c>
      <c r="F131" s="40">
        <v>2249</v>
      </c>
      <c r="G131" s="40"/>
      <c r="H131" s="40">
        <v>2249</v>
      </c>
      <c r="I131" s="40"/>
      <c r="J131" s="40"/>
      <c r="K131" s="40"/>
      <c r="L131" s="40">
        <v>900</v>
      </c>
      <c r="M131" s="40">
        <v>117</v>
      </c>
      <c r="N131" s="40">
        <v>1349</v>
      </c>
      <c r="O131" s="40"/>
      <c r="P131" s="40">
        <v>1349</v>
      </c>
      <c r="Q131" s="40"/>
      <c r="R131" s="40"/>
      <c r="S131" s="40"/>
      <c r="T131" s="40">
        <v>1705</v>
      </c>
      <c r="U131" s="39" t="s">
        <v>398</v>
      </c>
      <c r="V131" s="33" t="s">
        <v>369</v>
      </c>
      <c r="W131" s="40" t="s">
        <v>370</v>
      </c>
      <c r="X131" s="40" t="s">
        <v>371</v>
      </c>
      <c r="Y131" s="40" t="s">
        <v>372</v>
      </c>
      <c r="Z131" s="75"/>
    </row>
    <row r="132" s="4" customFormat="true" ht="377" customHeight="true" spans="1:26">
      <c r="A132" s="60">
        <v>116</v>
      </c>
      <c r="B132" s="39" t="s">
        <v>399</v>
      </c>
      <c r="C132" s="40" t="s">
        <v>32</v>
      </c>
      <c r="D132" s="39" t="s">
        <v>400</v>
      </c>
      <c r="E132" s="40" t="s">
        <v>124</v>
      </c>
      <c r="F132" s="40">
        <v>37373</v>
      </c>
      <c r="G132" s="40">
        <v>3203</v>
      </c>
      <c r="H132" s="40">
        <v>31670</v>
      </c>
      <c r="I132" s="40"/>
      <c r="J132" s="40">
        <v>2500</v>
      </c>
      <c r="K132" s="40"/>
      <c r="L132" s="40">
        <v>10544</v>
      </c>
      <c r="M132" s="40">
        <v>1434</v>
      </c>
      <c r="N132" s="40">
        <v>21529</v>
      </c>
      <c r="O132" s="40">
        <v>1127</v>
      </c>
      <c r="P132" s="40">
        <v>18002</v>
      </c>
      <c r="Q132" s="40"/>
      <c r="R132" s="40">
        <v>2400</v>
      </c>
      <c r="S132" s="40"/>
      <c r="T132" s="40">
        <v>19867</v>
      </c>
      <c r="U132" s="39" t="s">
        <v>401</v>
      </c>
      <c r="V132" s="33" t="s">
        <v>369</v>
      </c>
      <c r="W132" s="40" t="s">
        <v>370</v>
      </c>
      <c r="X132" s="40" t="s">
        <v>371</v>
      </c>
      <c r="Y132" s="40" t="s">
        <v>402</v>
      </c>
      <c r="Z132" s="34" t="s">
        <v>76</v>
      </c>
    </row>
    <row r="133" s="6" customFormat="true" ht="155" customHeight="true" spans="1:26">
      <c r="A133" s="60">
        <v>117</v>
      </c>
      <c r="B133" s="39" t="s">
        <v>403</v>
      </c>
      <c r="C133" s="40" t="s">
        <v>32</v>
      </c>
      <c r="D133" s="39" t="s">
        <v>404</v>
      </c>
      <c r="E133" s="40" t="s">
        <v>63</v>
      </c>
      <c r="F133" s="40">
        <v>26200</v>
      </c>
      <c r="G133" s="40"/>
      <c r="H133" s="40">
        <v>26200</v>
      </c>
      <c r="I133" s="40"/>
      <c r="J133" s="40"/>
      <c r="K133" s="40"/>
      <c r="L133" s="40">
        <v>22000</v>
      </c>
      <c r="M133" s="40">
        <v>14057</v>
      </c>
      <c r="N133" s="40">
        <v>4165</v>
      </c>
      <c r="O133" s="40">
        <v>1228</v>
      </c>
      <c r="P133" s="40">
        <v>2937</v>
      </c>
      <c r="Q133" s="40"/>
      <c r="R133" s="40"/>
      <c r="S133" s="40"/>
      <c r="T133" s="40">
        <v>3288</v>
      </c>
      <c r="U133" s="39" t="s">
        <v>405</v>
      </c>
      <c r="V133" s="33" t="s">
        <v>369</v>
      </c>
      <c r="W133" s="40" t="s">
        <v>370</v>
      </c>
      <c r="X133" s="40" t="s">
        <v>371</v>
      </c>
      <c r="Y133" s="40" t="s">
        <v>406</v>
      </c>
      <c r="Z133" s="34"/>
    </row>
    <row r="134" s="6" customFormat="true" ht="52" customHeight="true" spans="1:26">
      <c r="A134" s="60">
        <v>118</v>
      </c>
      <c r="B134" s="39" t="s">
        <v>407</v>
      </c>
      <c r="C134" s="40" t="s">
        <v>32</v>
      </c>
      <c r="D134" s="39" t="s">
        <v>408</v>
      </c>
      <c r="E134" s="40" t="s">
        <v>63</v>
      </c>
      <c r="F134" s="40">
        <v>2800</v>
      </c>
      <c r="G134" s="40"/>
      <c r="H134" s="40">
        <v>2800</v>
      </c>
      <c r="I134" s="40"/>
      <c r="J134" s="40"/>
      <c r="K134" s="40"/>
      <c r="L134" s="40">
        <v>20</v>
      </c>
      <c r="M134" s="40"/>
      <c r="N134" s="40">
        <v>1500</v>
      </c>
      <c r="O134" s="40"/>
      <c r="P134" s="40">
        <v>1500</v>
      </c>
      <c r="Q134" s="40"/>
      <c r="R134" s="40"/>
      <c r="S134" s="40"/>
      <c r="T134" s="40">
        <v>900</v>
      </c>
      <c r="U134" s="39" t="s">
        <v>408</v>
      </c>
      <c r="V134" s="33" t="s">
        <v>369</v>
      </c>
      <c r="W134" s="40" t="s">
        <v>370</v>
      </c>
      <c r="X134" s="40" t="s">
        <v>371</v>
      </c>
      <c r="Y134" s="40" t="s">
        <v>406</v>
      </c>
      <c r="Z134" s="39"/>
    </row>
    <row r="135" s="4" customFormat="true" ht="89" customHeight="true" spans="1:26">
      <c r="A135" s="60">
        <v>119</v>
      </c>
      <c r="B135" s="34" t="s">
        <v>409</v>
      </c>
      <c r="C135" s="33" t="s">
        <v>49</v>
      </c>
      <c r="D135" s="34" t="s">
        <v>410</v>
      </c>
      <c r="E135" s="33" t="s">
        <v>129</v>
      </c>
      <c r="F135" s="33">
        <v>12600</v>
      </c>
      <c r="G135" s="49"/>
      <c r="H135" s="33">
        <v>12600</v>
      </c>
      <c r="I135" s="49"/>
      <c r="J135" s="49"/>
      <c r="K135" s="49"/>
      <c r="L135" s="49"/>
      <c r="M135" s="49"/>
      <c r="N135" s="33">
        <v>4800</v>
      </c>
      <c r="O135" s="49"/>
      <c r="P135" s="33">
        <v>4800</v>
      </c>
      <c r="Q135" s="49"/>
      <c r="R135" s="49"/>
      <c r="S135" s="49"/>
      <c r="T135" s="49">
        <v>3840</v>
      </c>
      <c r="U135" s="34" t="s">
        <v>411</v>
      </c>
      <c r="V135" s="33" t="s">
        <v>369</v>
      </c>
      <c r="W135" s="33" t="s">
        <v>153</v>
      </c>
      <c r="X135" s="40" t="s">
        <v>154</v>
      </c>
      <c r="Y135" s="33" t="s">
        <v>412</v>
      </c>
      <c r="Z135" s="67"/>
    </row>
    <row r="136" ht="41" customHeight="true" spans="1:26">
      <c r="A136" s="60">
        <v>120</v>
      </c>
      <c r="B136" s="39" t="s">
        <v>413</v>
      </c>
      <c r="C136" s="40" t="s">
        <v>49</v>
      </c>
      <c r="D136" s="39" t="s">
        <v>414</v>
      </c>
      <c r="E136" s="40" t="s">
        <v>146</v>
      </c>
      <c r="F136" s="33">
        <v>142340</v>
      </c>
      <c r="G136" s="33"/>
      <c r="H136" s="33"/>
      <c r="I136" s="33"/>
      <c r="J136" s="33">
        <v>142340</v>
      </c>
      <c r="K136" s="33"/>
      <c r="L136" s="33">
        <v>30</v>
      </c>
      <c r="M136" s="33"/>
      <c r="N136" s="33">
        <v>300</v>
      </c>
      <c r="O136" s="33"/>
      <c r="P136" s="33"/>
      <c r="Q136" s="33"/>
      <c r="R136" s="33">
        <v>300</v>
      </c>
      <c r="S136" s="33"/>
      <c r="T136" s="33"/>
      <c r="U136" s="34" t="s">
        <v>415</v>
      </c>
      <c r="V136" s="33" t="s">
        <v>369</v>
      </c>
      <c r="W136" s="40" t="s">
        <v>370</v>
      </c>
      <c r="X136" s="40" t="s">
        <v>371</v>
      </c>
      <c r="Y136" s="40" t="s">
        <v>372</v>
      </c>
      <c r="Z136" s="76"/>
    </row>
    <row r="137" s="4" customFormat="true" ht="140" customHeight="true" spans="1:26">
      <c r="A137" s="60">
        <v>121</v>
      </c>
      <c r="B137" s="34" t="s">
        <v>416</v>
      </c>
      <c r="C137" s="49" t="s">
        <v>49</v>
      </c>
      <c r="D137" s="34" t="s">
        <v>417</v>
      </c>
      <c r="E137" s="33" t="s">
        <v>129</v>
      </c>
      <c r="F137" s="49">
        <v>4000</v>
      </c>
      <c r="G137" s="49"/>
      <c r="H137" s="49">
        <v>2800</v>
      </c>
      <c r="I137" s="49">
        <v>1200</v>
      </c>
      <c r="J137" s="49"/>
      <c r="K137" s="49"/>
      <c r="L137" s="33"/>
      <c r="M137" s="33"/>
      <c r="N137" s="49">
        <v>900</v>
      </c>
      <c r="O137" s="49"/>
      <c r="P137" s="49">
        <v>800</v>
      </c>
      <c r="Q137" s="49">
        <v>100</v>
      </c>
      <c r="R137" s="49"/>
      <c r="S137" s="49"/>
      <c r="T137" s="49">
        <v>800</v>
      </c>
      <c r="U137" s="34" t="s">
        <v>418</v>
      </c>
      <c r="V137" s="33" t="s">
        <v>369</v>
      </c>
      <c r="W137" s="33" t="s">
        <v>419</v>
      </c>
      <c r="X137" s="33" t="s">
        <v>420</v>
      </c>
      <c r="Y137" s="33" t="s">
        <v>421</v>
      </c>
      <c r="Z137" s="57"/>
    </row>
    <row r="138" ht="48" customHeight="true" spans="1:26">
      <c r="A138" s="60">
        <v>122</v>
      </c>
      <c r="B138" s="39" t="s">
        <v>422</v>
      </c>
      <c r="C138" s="40" t="s">
        <v>71</v>
      </c>
      <c r="D138" s="39" t="s">
        <v>423</v>
      </c>
      <c r="E138" s="40" t="s">
        <v>73</v>
      </c>
      <c r="F138" s="40">
        <v>13000</v>
      </c>
      <c r="G138" s="40"/>
      <c r="H138" s="40"/>
      <c r="I138" s="40"/>
      <c r="J138" s="40">
        <v>13000</v>
      </c>
      <c r="K138" s="40"/>
      <c r="L138" s="40">
        <v>200</v>
      </c>
      <c r="M138" s="40"/>
      <c r="N138" s="40">
        <v>6000</v>
      </c>
      <c r="O138" s="40"/>
      <c r="P138" s="40"/>
      <c r="Q138" s="40"/>
      <c r="R138" s="40">
        <v>6000</v>
      </c>
      <c r="S138" s="40"/>
      <c r="T138" s="40"/>
      <c r="U138" s="39" t="s">
        <v>424</v>
      </c>
      <c r="V138" s="33" t="s">
        <v>369</v>
      </c>
      <c r="W138" s="40" t="s">
        <v>370</v>
      </c>
      <c r="X138" s="40" t="s">
        <v>371</v>
      </c>
      <c r="Y138" s="40" t="s">
        <v>372</v>
      </c>
      <c r="Z138" s="76"/>
    </row>
    <row r="139" ht="48" customHeight="true" spans="1:26">
      <c r="A139" s="60">
        <v>123</v>
      </c>
      <c r="B139" s="35" t="s">
        <v>425</v>
      </c>
      <c r="C139" s="37" t="s">
        <v>71</v>
      </c>
      <c r="D139" s="35" t="s">
        <v>426</v>
      </c>
      <c r="E139" s="37" t="s">
        <v>129</v>
      </c>
      <c r="F139" s="37">
        <v>4208</v>
      </c>
      <c r="G139" s="37"/>
      <c r="H139" s="37">
        <v>2946</v>
      </c>
      <c r="I139" s="37">
        <v>1262</v>
      </c>
      <c r="J139" s="37"/>
      <c r="K139" s="37"/>
      <c r="L139" s="37"/>
      <c r="M139" s="37"/>
      <c r="N139" s="37">
        <v>3000</v>
      </c>
      <c r="O139" s="37"/>
      <c r="P139" s="37">
        <v>2100</v>
      </c>
      <c r="Q139" s="37">
        <v>900</v>
      </c>
      <c r="R139" s="37"/>
      <c r="S139" s="37"/>
      <c r="T139" s="37">
        <v>2100</v>
      </c>
      <c r="U139" s="35" t="s">
        <v>427</v>
      </c>
      <c r="V139" s="33" t="s">
        <v>369</v>
      </c>
      <c r="W139" s="37" t="s">
        <v>164</v>
      </c>
      <c r="X139" s="37" t="s">
        <v>428</v>
      </c>
      <c r="Y139" s="37" t="s">
        <v>429</v>
      </c>
      <c r="Z139" s="35"/>
    </row>
    <row r="140" s="11" customFormat="true" ht="22.5" customHeight="true" spans="1:26">
      <c r="A140" s="56" t="s">
        <v>430</v>
      </c>
      <c r="B140" s="56"/>
      <c r="C140" s="56"/>
      <c r="D140" s="56"/>
      <c r="E140" s="56"/>
      <c r="F140" s="71">
        <f>SUM(F141:F147)</f>
        <v>1418170</v>
      </c>
      <c r="G140" s="71">
        <f t="shared" ref="G140:T140" si="7">SUM(G141:G147)</f>
        <v>36455</v>
      </c>
      <c r="H140" s="71">
        <f t="shared" si="7"/>
        <v>1157510</v>
      </c>
      <c r="I140" s="71"/>
      <c r="J140" s="71">
        <f t="shared" si="7"/>
        <v>24000</v>
      </c>
      <c r="K140" s="71">
        <f t="shared" si="7"/>
        <v>200205</v>
      </c>
      <c r="L140" s="71">
        <f t="shared" si="7"/>
        <v>149740</v>
      </c>
      <c r="M140" s="71">
        <f t="shared" si="7"/>
        <v>76592</v>
      </c>
      <c r="N140" s="71">
        <f t="shared" si="7"/>
        <v>258883</v>
      </c>
      <c r="O140" s="71"/>
      <c r="P140" s="71">
        <f t="shared" si="7"/>
        <v>208883</v>
      </c>
      <c r="Q140" s="71"/>
      <c r="R140" s="71"/>
      <c r="S140" s="71">
        <f t="shared" si="7"/>
        <v>50000</v>
      </c>
      <c r="T140" s="71">
        <f t="shared" si="7"/>
        <v>192734</v>
      </c>
      <c r="U140" s="56"/>
      <c r="V140" s="71"/>
      <c r="W140" s="71"/>
      <c r="X140" s="71"/>
      <c r="Y140" s="71"/>
      <c r="Z140" s="56"/>
    </row>
    <row r="141" s="12" customFormat="true" ht="64" customHeight="true" spans="1:26">
      <c r="A141" s="65">
        <v>124</v>
      </c>
      <c r="B141" s="35" t="s">
        <v>431</v>
      </c>
      <c r="C141" s="65" t="s">
        <v>32</v>
      </c>
      <c r="D141" s="35" t="s">
        <v>432</v>
      </c>
      <c r="E141" s="37" t="s">
        <v>433</v>
      </c>
      <c r="F141" s="37">
        <v>260660</v>
      </c>
      <c r="G141" s="37">
        <v>36455</v>
      </c>
      <c r="H141" s="72"/>
      <c r="I141" s="72"/>
      <c r="J141" s="37">
        <v>24000</v>
      </c>
      <c r="K141" s="65">
        <v>200205</v>
      </c>
      <c r="L141" s="65">
        <v>54000</v>
      </c>
      <c r="M141" s="37"/>
      <c r="N141" s="37">
        <v>50000</v>
      </c>
      <c r="O141" s="72"/>
      <c r="P141" s="72"/>
      <c r="Q141" s="72"/>
      <c r="R141" s="72"/>
      <c r="S141" s="37">
        <v>50000</v>
      </c>
      <c r="T141" s="72"/>
      <c r="U141" s="35" t="s">
        <v>434</v>
      </c>
      <c r="V141" s="37" t="s">
        <v>257</v>
      </c>
      <c r="W141" s="65" t="s">
        <v>225</v>
      </c>
      <c r="X141" s="37" t="s">
        <v>226</v>
      </c>
      <c r="Y141" s="37" t="s">
        <v>435</v>
      </c>
      <c r="Z141" s="35" t="s">
        <v>40</v>
      </c>
    </row>
    <row r="142" s="4" customFormat="true" ht="81" customHeight="true" spans="1:26">
      <c r="A142" s="65">
        <v>125</v>
      </c>
      <c r="B142" s="39" t="s">
        <v>436</v>
      </c>
      <c r="C142" s="40" t="s">
        <v>32</v>
      </c>
      <c r="D142" s="39" t="s">
        <v>437</v>
      </c>
      <c r="E142" s="40" t="s">
        <v>96</v>
      </c>
      <c r="F142" s="40">
        <v>244582</v>
      </c>
      <c r="G142" s="40"/>
      <c r="H142" s="40">
        <v>244582</v>
      </c>
      <c r="I142" s="40"/>
      <c r="J142" s="40"/>
      <c r="K142" s="40"/>
      <c r="L142" s="40">
        <v>45934</v>
      </c>
      <c r="M142" s="40">
        <v>36747</v>
      </c>
      <c r="N142" s="40">
        <v>34491</v>
      </c>
      <c r="O142" s="40"/>
      <c r="P142" s="40">
        <v>34491</v>
      </c>
      <c r="Q142" s="40"/>
      <c r="R142" s="40"/>
      <c r="S142" s="40"/>
      <c r="T142" s="40">
        <v>27593</v>
      </c>
      <c r="U142" s="39" t="s">
        <v>438</v>
      </c>
      <c r="V142" s="40" t="s">
        <v>36</v>
      </c>
      <c r="W142" s="40" t="s">
        <v>439</v>
      </c>
      <c r="X142" s="40" t="s">
        <v>440</v>
      </c>
      <c r="Y142" s="40" t="s">
        <v>441</v>
      </c>
      <c r="Z142" s="39" t="s">
        <v>442</v>
      </c>
    </row>
    <row r="143" s="4" customFormat="true" ht="69.95" customHeight="true" spans="1:26">
      <c r="A143" s="65">
        <v>126</v>
      </c>
      <c r="B143" s="39" t="s">
        <v>443</v>
      </c>
      <c r="C143" s="40" t="s">
        <v>32</v>
      </c>
      <c r="D143" s="39" t="s">
        <v>444</v>
      </c>
      <c r="E143" s="40" t="s">
        <v>96</v>
      </c>
      <c r="F143" s="40">
        <v>179819</v>
      </c>
      <c r="G143" s="40"/>
      <c r="H143" s="40">
        <v>179819</v>
      </c>
      <c r="I143" s="40"/>
      <c r="J143" s="40"/>
      <c r="K143" s="40"/>
      <c r="L143" s="40">
        <v>46353</v>
      </c>
      <c r="M143" s="40">
        <v>37082</v>
      </c>
      <c r="N143" s="40">
        <v>30638</v>
      </c>
      <c r="O143" s="40"/>
      <c r="P143" s="40">
        <v>30638</v>
      </c>
      <c r="Q143" s="40"/>
      <c r="R143" s="40"/>
      <c r="S143" s="40"/>
      <c r="T143" s="40">
        <v>24511</v>
      </c>
      <c r="U143" s="39" t="s">
        <v>445</v>
      </c>
      <c r="V143" s="40" t="s">
        <v>36</v>
      </c>
      <c r="W143" s="40" t="s">
        <v>439</v>
      </c>
      <c r="X143" s="40" t="s">
        <v>440</v>
      </c>
      <c r="Y143" s="40" t="s">
        <v>441</v>
      </c>
      <c r="Z143" s="39" t="s">
        <v>442</v>
      </c>
    </row>
    <row r="144" s="4" customFormat="true" ht="60" customHeight="true" spans="1:26">
      <c r="A144" s="65">
        <v>127</v>
      </c>
      <c r="B144" s="39" t="s">
        <v>446</v>
      </c>
      <c r="C144" s="40" t="s">
        <v>32</v>
      </c>
      <c r="D144" s="39" t="s">
        <v>447</v>
      </c>
      <c r="E144" s="40" t="s">
        <v>96</v>
      </c>
      <c r="F144" s="40">
        <v>137978</v>
      </c>
      <c r="G144" s="40"/>
      <c r="H144" s="40">
        <v>137978</v>
      </c>
      <c r="I144" s="40"/>
      <c r="J144" s="40"/>
      <c r="K144" s="40"/>
      <c r="L144" s="40">
        <v>3453</v>
      </c>
      <c r="M144" s="40">
        <v>2763</v>
      </c>
      <c r="N144" s="40">
        <v>15621</v>
      </c>
      <c r="O144" s="40"/>
      <c r="P144" s="40">
        <v>15621</v>
      </c>
      <c r="Q144" s="40"/>
      <c r="R144" s="40"/>
      <c r="S144" s="40"/>
      <c r="T144" s="40">
        <v>12497</v>
      </c>
      <c r="U144" s="39" t="s">
        <v>448</v>
      </c>
      <c r="V144" s="40" t="s">
        <v>36</v>
      </c>
      <c r="W144" s="40" t="s">
        <v>439</v>
      </c>
      <c r="X144" s="40" t="s">
        <v>440</v>
      </c>
      <c r="Y144" s="40" t="s">
        <v>441</v>
      </c>
      <c r="Z144" s="39" t="s">
        <v>442</v>
      </c>
    </row>
    <row r="145" s="4" customFormat="true" ht="60" customHeight="true" spans="1:26">
      <c r="A145" s="65">
        <v>128</v>
      </c>
      <c r="B145" s="34" t="s">
        <v>449</v>
      </c>
      <c r="C145" s="33" t="s">
        <v>49</v>
      </c>
      <c r="D145" s="34" t="s">
        <v>450</v>
      </c>
      <c r="E145" s="33" t="s">
        <v>146</v>
      </c>
      <c r="F145" s="33">
        <v>415131</v>
      </c>
      <c r="G145" s="33"/>
      <c r="H145" s="33">
        <v>415131</v>
      </c>
      <c r="I145" s="33"/>
      <c r="J145" s="33"/>
      <c r="K145" s="33"/>
      <c r="L145" s="33"/>
      <c r="M145" s="33"/>
      <c r="N145" s="33">
        <v>90270</v>
      </c>
      <c r="O145" s="33"/>
      <c r="P145" s="33">
        <v>90270</v>
      </c>
      <c r="Q145" s="33"/>
      <c r="R145" s="33"/>
      <c r="S145" s="33"/>
      <c r="T145" s="33">
        <v>90270</v>
      </c>
      <c r="U145" s="34" t="s">
        <v>451</v>
      </c>
      <c r="V145" s="40" t="s">
        <v>36</v>
      </c>
      <c r="W145" s="33" t="s">
        <v>37</v>
      </c>
      <c r="X145" s="33" t="s">
        <v>190</v>
      </c>
      <c r="Y145" s="33" t="s">
        <v>452</v>
      </c>
      <c r="Z145" s="39" t="s">
        <v>442</v>
      </c>
    </row>
    <row r="146" s="4" customFormat="true" ht="63" customHeight="true" spans="1:26">
      <c r="A146" s="65">
        <v>129</v>
      </c>
      <c r="B146" s="34" t="s">
        <v>453</v>
      </c>
      <c r="C146" s="33" t="s">
        <v>71</v>
      </c>
      <c r="D146" s="34" t="s">
        <v>454</v>
      </c>
      <c r="E146" s="33" t="s">
        <v>73</v>
      </c>
      <c r="F146" s="33">
        <v>120000</v>
      </c>
      <c r="G146" s="33"/>
      <c r="H146" s="33">
        <v>120000</v>
      </c>
      <c r="I146" s="33"/>
      <c r="J146" s="33"/>
      <c r="K146" s="33"/>
      <c r="L146" s="33"/>
      <c r="M146" s="33"/>
      <c r="N146" s="33">
        <v>24967</v>
      </c>
      <c r="O146" s="33"/>
      <c r="P146" s="33">
        <v>24967</v>
      </c>
      <c r="Q146" s="33"/>
      <c r="R146" s="33"/>
      <c r="S146" s="33"/>
      <c r="T146" s="33">
        <v>24967</v>
      </c>
      <c r="U146" s="34" t="s">
        <v>455</v>
      </c>
      <c r="V146" s="40" t="s">
        <v>36</v>
      </c>
      <c r="W146" s="33" t="s">
        <v>37</v>
      </c>
      <c r="X146" s="33" t="s">
        <v>190</v>
      </c>
      <c r="Y146" s="33" t="s">
        <v>452</v>
      </c>
      <c r="Z146" s="34" t="s">
        <v>76</v>
      </c>
    </row>
    <row r="147" s="4" customFormat="true" ht="48" customHeight="true" spans="1:26">
      <c r="A147" s="65">
        <v>130</v>
      </c>
      <c r="B147" s="34" t="s">
        <v>456</v>
      </c>
      <c r="C147" s="33" t="s">
        <v>71</v>
      </c>
      <c r="D147" s="34" t="s">
        <v>457</v>
      </c>
      <c r="E147" s="33" t="s">
        <v>73</v>
      </c>
      <c r="F147" s="33">
        <v>60000</v>
      </c>
      <c r="G147" s="33"/>
      <c r="H147" s="33">
        <v>60000</v>
      </c>
      <c r="I147" s="33"/>
      <c r="J147" s="33"/>
      <c r="K147" s="33"/>
      <c r="L147" s="33"/>
      <c r="M147" s="33"/>
      <c r="N147" s="33">
        <v>12896</v>
      </c>
      <c r="O147" s="33"/>
      <c r="P147" s="33">
        <v>12896</v>
      </c>
      <c r="Q147" s="33"/>
      <c r="R147" s="33"/>
      <c r="S147" s="33"/>
      <c r="T147" s="33">
        <v>12896</v>
      </c>
      <c r="U147" s="34" t="s">
        <v>458</v>
      </c>
      <c r="V147" s="40" t="s">
        <v>36</v>
      </c>
      <c r="W147" s="33" t="s">
        <v>37</v>
      </c>
      <c r="X147" s="33" t="s">
        <v>190</v>
      </c>
      <c r="Y147" s="33" t="s">
        <v>191</v>
      </c>
      <c r="Z147" s="34"/>
    </row>
    <row r="148" s="3" customFormat="true" ht="24.75" customHeight="true" spans="1:26">
      <c r="A148" s="36" t="s">
        <v>459</v>
      </c>
      <c r="B148" s="36"/>
      <c r="C148" s="36"/>
      <c r="D148" s="36"/>
      <c r="E148" s="36"/>
      <c r="F148" s="45">
        <f>SUM(F149:F153)</f>
        <v>14660</v>
      </c>
      <c r="G148" s="45">
        <f t="shared" ref="G148:T148" si="8">SUM(G149:G153)</f>
        <v>4000</v>
      </c>
      <c r="H148" s="45">
        <f t="shared" si="8"/>
        <v>8660</v>
      </c>
      <c r="I148" s="45"/>
      <c r="J148" s="45">
        <f t="shared" si="8"/>
        <v>2000</v>
      </c>
      <c r="K148" s="45"/>
      <c r="L148" s="45"/>
      <c r="M148" s="45">
        <f t="shared" si="8"/>
        <v>2120</v>
      </c>
      <c r="N148" s="45">
        <f t="shared" si="8"/>
        <v>6308</v>
      </c>
      <c r="O148" s="45">
        <f t="shared" si="8"/>
        <v>1500</v>
      </c>
      <c r="P148" s="45">
        <f t="shared" si="8"/>
        <v>4148</v>
      </c>
      <c r="Q148" s="45"/>
      <c r="R148" s="45">
        <f t="shared" si="8"/>
        <v>660</v>
      </c>
      <c r="S148" s="45"/>
      <c r="T148" s="45">
        <f t="shared" si="8"/>
        <v>3418</v>
      </c>
      <c r="U148" s="36"/>
      <c r="V148" s="45"/>
      <c r="W148" s="45"/>
      <c r="X148" s="45"/>
      <c r="Y148" s="45"/>
      <c r="Z148" s="36"/>
    </row>
    <row r="149" s="13" customFormat="true" ht="115" customHeight="true" spans="1:26">
      <c r="A149" s="40">
        <v>131</v>
      </c>
      <c r="B149" s="39" t="s">
        <v>460</v>
      </c>
      <c r="C149" s="60" t="s">
        <v>32</v>
      </c>
      <c r="D149" s="39" t="s">
        <v>461</v>
      </c>
      <c r="E149" s="40" t="s">
        <v>124</v>
      </c>
      <c r="F149" s="37">
        <v>6500</v>
      </c>
      <c r="G149" s="37">
        <v>3000</v>
      </c>
      <c r="H149" s="37">
        <v>1500</v>
      </c>
      <c r="I149" s="60"/>
      <c r="J149" s="37">
        <v>2000</v>
      </c>
      <c r="K149" s="64"/>
      <c r="L149" s="60"/>
      <c r="M149" s="37">
        <v>2120</v>
      </c>
      <c r="N149" s="37">
        <v>2160</v>
      </c>
      <c r="O149" s="37">
        <v>1000</v>
      </c>
      <c r="P149" s="37">
        <v>500</v>
      </c>
      <c r="Q149" s="64"/>
      <c r="R149" s="37">
        <v>660</v>
      </c>
      <c r="S149" s="64"/>
      <c r="T149" s="60">
        <v>400</v>
      </c>
      <c r="U149" s="39" t="s">
        <v>462</v>
      </c>
      <c r="V149" s="40" t="s">
        <v>463</v>
      </c>
      <c r="W149" s="60" t="s">
        <v>153</v>
      </c>
      <c r="X149" s="40" t="s">
        <v>154</v>
      </c>
      <c r="Y149" s="40" t="s">
        <v>464</v>
      </c>
      <c r="Z149" s="34" t="s">
        <v>76</v>
      </c>
    </row>
    <row r="150" s="13" customFormat="true" ht="41" customHeight="true" spans="1:26">
      <c r="A150" s="40">
        <v>132</v>
      </c>
      <c r="B150" s="39" t="s">
        <v>465</v>
      </c>
      <c r="C150" s="60" t="s">
        <v>49</v>
      </c>
      <c r="D150" s="39" t="s">
        <v>466</v>
      </c>
      <c r="E150" s="40" t="s">
        <v>146</v>
      </c>
      <c r="F150" s="37">
        <v>2000</v>
      </c>
      <c r="G150" s="37">
        <v>1000</v>
      </c>
      <c r="H150" s="37">
        <v>1000</v>
      </c>
      <c r="I150" s="60"/>
      <c r="J150" s="60"/>
      <c r="K150" s="64"/>
      <c r="L150" s="60"/>
      <c r="M150" s="64"/>
      <c r="N150" s="37">
        <v>1000</v>
      </c>
      <c r="O150" s="60">
        <v>500</v>
      </c>
      <c r="P150" s="60">
        <v>500</v>
      </c>
      <c r="Q150" s="64"/>
      <c r="R150" s="60"/>
      <c r="S150" s="64"/>
      <c r="T150" s="60">
        <v>400</v>
      </c>
      <c r="U150" s="39" t="s">
        <v>467</v>
      </c>
      <c r="V150" s="40" t="s">
        <v>463</v>
      </c>
      <c r="W150" s="60" t="s">
        <v>468</v>
      </c>
      <c r="X150" s="40" t="s">
        <v>469</v>
      </c>
      <c r="Y150" s="40" t="s">
        <v>470</v>
      </c>
      <c r="Z150" s="34" t="s">
        <v>76</v>
      </c>
    </row>
    <row r="151" s="13" customFormat="true" ht="67" customHeight="true" spans="1:26">
      <c r="A151" s="40">
        <v>133</v>
      </c>
      <c r="B151" s="39" t="s">
        <v>471</v>
      </c>
      <c r="C151" s="60" t="s">
        <v>49</v>
      </c>
      <c r="D151" s="39" t="s">
        <v>472</v>
      </c>
      <c r="E151" s="40" t="s">
        <v>146</v>
      </c>
      <c r="F151" s="37">
        <v>1060</v>
      </c>
      <c r="G151" s="64"/>
      <c r="H151" s="37">
        <v>1060</v>
      </c>
      <c r="I151" s="60"/>
      <c r="J151" s="60"/>
      <c r="K151" s="64"/>
      <c r="L151" s="60"/>
      <c r="M151" s="64"/>
      <c r="N151" s="37">
        <v>848</v>
      </c>
      <c r="O151" s="60"/>
      <c r="P151" s="37">
        <v>848</v>
      </c>
      <c r="Q151" s="64"/>
      <c r="R151" s="60"/>
      <c r="S151" s="64"/>
      <c r="T151" s="60">
        <v>678</v>
      </c>
      <c r="U151" s="39" t="s">
        <v>473</v>
      </c>
      <c r="V151" s="40" t="s">
        <v>463</v>
      </c>
      <c r="W151" s="60" t="s">
        <v>474</v>
      </c>
      <c r="X151" s="40" t="s">
        <v>475</v>
      </c>
      <c r="Y151" s="40" t="s">
        <v>476</v>
      </c>
      <c r="Z151" s="34" t="s">
        <v>76</v>
      </c>
    </row>
    <row r="152" s="13" customFormat="true" ht="74" customHeight="true" spans="1:26">
      <c r="A152" s="40">
        <v>134</v>
      </c>
      <c r="B152" s="39" t="s">
        <v>477</v>
      </c>
      <c r="C152" s="60" t="s">
        <v>71</v>
      </c>
      <c r="D152" s="39" t="s">
        <v>478</v>
      </c>
      <c r="E152" s="40" t="s">
        <v>73</v>
      </c>
      <c r="F152" s="37">
        <v>5100</v>
      </c>
      <c r="G152" s="64"/>
      <c r="H152" s="37">
        <v>5100</v>
      </c>
      <c r="I152" s="60"/>
      <c r="J152" s="60"/>
      <c r="K152" s="64"/>
      <c r="L152" s="60"/>
      <c r="M152" s="64"/>
      <c r="N152" s="37">
        <v>1800</v>
      </c>
      <c r="O152" s="60"/>
      <c r="P152" s="37">
        <v>1800</v>
      </c>
      <c r="Q152" s="64"/>
      <c r="R152" s="60"/>
      <c r="S152" s="64"/>
      <c r="T152" s="60">
        <v>1440</v>
      </c>
      <c r="U152" s="39" t="s">
        <v>479</v>
      </c>
      <c r="V152" s="40" t="s">
        <v>463</v>
      </c>
      <c r="W152" s="60" t="s">
        <v>480</v>
      </c>
      <c r="X152" s="40" t="s">
        <v>481</v>
      </c>
      <c r="Y152" s="40" t="s">
        <v>482</v>
      </c>
      <c r="Z152" s="34" t="s">
        <v>76</v>
      </c>
    </row>
    <row r="153" s="13" customFormat="true" ht="44" customHeight="true" spans="1:26">
      <c r="A153" s="40">
        <v>135</v>
      </c>
      <c r="B153" s="35" t="s">
        <v>483</v>
      </c>
      <c r="C153" s="60" t="s">
        <v>71</v>
      </c>
      <c r="D153" s="35" t="s">
        <v>484</v>
      </c>
      <c r="E153" s="40" t="s">
        <v>73</v>
      </c>
      <c r="F153" s="60"/>
      <c r="G153" s="64"/>
      <c r="H153" s="64"/>
      <c r="I153" s="60"/>
      <c r="J153" s="60"/>
      <c r="K153" s="64"/>
      <c r="L153" s="60"/>
      <c r="M153" s="64"/>
      <c r="N153" s="37">
        <v>500</v>
      </c>
      <c r="O153" s="60"/>
      <c r="P153" s="37">
        <v>500</v>
      </c>
      <c r="Q153" s="64"/>
      <c r="R153" s="60"/>
      <c r="S153" s="64"/>
      <c r="T153" s="60">
        <v>500</v>
      </c>
      <c r="U153" s="39" t="s">
        <v>485</v>
      </c>
      <c r="V153" s="40" t="s">
        <v>463</v>
      </c>
      <c r="W153" s="60" t="s">
        <v>164</v>
      </c>
      <c r="X153" s="33" t="s">
        <v>165</v>
      </c>
      <c r="Y153" s="37" t="s">
        <v>486</v>
      </c>
      <c r="Z153" s="39"/>
    </row>
    <row r="154" s="11" customFormat="true" ht="22.5" customHeight="true" spans="1:26">
      <c r="A154" s="56" t="s">
        <v>487</v>
      </c>
      <c r="B154" s="56"/>
      <c r="C154" s="56"/>
      <c r="D154" s="56"/>
      <c r="E154" s="56"/>
      <c r="F154" s="71">
        <f>SUM(F155:F233)</f>
        <v>440071</v>
      </c>
      <c r="G154" s="71">
        <f t="shared" ref="G154:T154" si="9">SUM(G155:G233)</f>
        <v>149317</v>
      </c>
      <c r="H154" s="71">
        <f t="shared" si="9"/>
        <v>259857</v>
      </c>
      <c r="I154" s="71"/>
      <c r="J154" s="71">
        <f t="shared" si="9"/>
        <v>30897</v>
      </c>
      <c r="K154" s="71"/>
      <c r="L154" s="71">
        <f t="shared" si="9"/>
        <v>37764</v>
      </c>
      <c r="M154" s="71">
        <f t="shared" si="9"/>
        <v>23557</v>
      </c>
      <c r="N154" s="71">
        <f t="shared" si="9"/>
        <v>138008</v>
      </c>
      <c r="O154" s="71">
        <f t="shared" si="9"/>
        <v>49769</v>
      </c>
      <c r="P154" s="71">
        <f t="shared" si="9"/>
        <v>78583</v>
      </c>
      <c r="Q154" s="71"/>
      <c r="R154" s="71">
        <f t="shared" si="9"/>
        <v>9656</v>
      </c>
      <c r="S154" s="71"/>
      <c r="T154" s="71">
        <f t="shared" si="9"/>
        <v>60262</v>
      </c>
      <c r="U154" s="56"/>
      <c r="V154" s="71"/>
      <c r="W154" s="71"/>
      <c r="X154" s="71"/>
      <c r="Y154" s="71"/>
      <c r="Z154" s="56"/>
    </row>
    <row r="155" s="4" customFormat="true" ht="54" customHeight="true" spans="1:26">
      <c r="A155" s="60">
        <v>136</v>
      </c>
      <c r="B155" s="70" t="s">
        <v>488</v>
      </c>
      <c r="C155" s="40" t="s">
        <v>79</v>
      </c>
      <c r="D155" s="70" t="s">
        <v>489</v>
      </c>
      <c r="E155" s="40" t="s">
        <v>342</v>
      </c>
      <c r="F155" s="60">
        <v>9677</v>
      </c>
      <c r="G155" s="40"/>
      <c r="H155" s="60">
        <v>1936</v>
      </c>
      <c r="I155" s="40"/>
      <c r="J155" s="40">
        <v>7741</v>
      </c>
      <c r="K155" s="40"/>
      <c r="L155" s="60">
        <v>5807</v>
      </c>
      <c r="M155" s="60">
        <v>1500</v>
      </c>
      <c r="N155" s="60">
        <v>3870</v>
      </c>
      <c r="O155" s="60"/>
      <c r="P155" s="60">
        <v>435</v>
      </c>
      <c r="Q155" s="60"/>
      <c r="R155" s="60">
        <v>3435</v>
      </c>
      <c r="S155" s="60"/>
      <c r="T155" s="60">
        <v>348</v>
      </c>
      <c r="U155" s="39" t="s">
        <v>490</v>
      </c>
      <c r="V155" s="40" t="s">
        <v>36</v>
      </c>
      <c r="W155" s="40" t="s">
        <v>491</v>
      </c>
      <c r="X155" s="40" t="s">
        <v>492</v>
      </c>
      <c r="Y155" s="40" t="s">
        <v>493</v>
      </c>
      <c r="Z155" s="39"/>
    </row>
    <row r="156" s="14" customFormat="true" ht="59" customHeight="true" spans="1:26">
      <c r="A156" s="60">
        <v>137</v>
      </c>
      <c r="B156" s="39" t="s">
        <v>494</v>
      </c>
      <c r="C156" s="40" t="s">
        <v>79</v>
      </c>
      <c r="D156" s="39" t="s">
        <v>495</v>
      </c>
      <c r="E156" s="40" t="s">
        <v>496</v>
      </c>
      <c r="F156" s="62">
        <v>8626</v>
      </c>
      <c r="G156" s="62">
        <v>3450</v>
      </c>
      <c r="H156" s="62">
        <v>5176</v>
      </c>
      <c r="I156" s="40"/>
      <c r="J156" s="40"/>
      <c r="K156" s="40"/>
      <c r="L156" s="40">
        <v>8612</v>
      </c>
      <c r="M156" s="40">
        <v>6083</v>
      </c>
      <c r="N156" s="40">
        <v>1094</v>
      </c>
      <c r="O156" s="40"/>
      <c r="P156" s="40">
        <v>1094</v>
      </c>
      <c r="Q156" s="40"/>
      <c r="R156" s="40"/>
      <c r="S156" s="40"/>
      <c r="T156" s="40">
        <v>876</v>
      </c>
      <c r="U156" s="39" t="s">
        <v>497</v>
      </c>
      <c r="V156" s="40" t="s">
        <v>36</v>
      </c>
      <c r="W156" s="40" t="s">
        <v>498</v>
      </c>
      <c r="X156" s="40" t="s">
        <v>499</v>
      </c>
      <c r="Y156" s="40" t="s">
        <v>500</v>
      </c>
      <c r="Z156" s="39"/>
    </row>
    <row r="157" s="15" customFormat="true" ht="63" customHeight="true" spans="1:26">
      <c r="A157" s="60">
        <v>138</v>
      </c>
      <c r="B157" s="39" t="s">
        <v>501</v>
      </c>
      <c r="C157" s="60" t="s">
        <v>79</v>
      </c>
      <c r="D157" s="39" t="s">
        <v>502</v>
      </c>
      <c r="E157" s="40">
        <v>2018</v>
      </c>
      <c r="F157" s="60">
        <v>7612</v>
      </c>
      <c r="G157" s="60">
        <v>3045</v>
      </c>
      <c r="H157" s="60">
        <v>4567</v>
      </c>
      <c r="I157" s="60"/>
      <c r="J157" s="60"/>
      <c r="K157" s="60"/>
      <c r="L157" s="60">
        <v>2612</v>
      </c>
      <c r="M157" s="40">
        <v>2612</v>
      </c>
      <c r="N157" s="60">
        <v>5000</v>
      </c>
      <c r="O157" s="40">
        <v>2000</v>
      </c>
      <c r="P157" s="60">
        <v>3000</v>
      </c>
      <c r="Q157" s="40"/>
      <c r="R157" s="40"/>
      <c r="S157" s="40"/>
      <c r="T157" s="60">
        <v>2400</v>
      </c>
      <c r="U157" s="39" t="s">
        <v>503</v>
      </c>
      <c r="V157" s="40" t="s">
        <v>36</v>
      </c>
      <c r="W157" s="40" t="s">
        <v>498</v>
      </c>
      <c r="X157" s="40" t="s">
        <v>499</v>
      </c>
      <c r="Y157" s="40" t="s">
        <v>500</v>
      </c>
      <c r="Z157" s="39"/>
    </row>
    <row r="158" s="4" customFormat="true" ht="72" customHeight="true" spans="1:26">
      <c r="A158" s="60">
        <v>139</v>
      </c>
      <c r="B158" s="39" t="s">
        <v>504</v>
      </c>
      <c r="C158" s="60" t="s">
        <v>79</v>
      </c>
      <c r="D158" s="39" t="s">
        <v>505</v>
      </c>
      <c r="E158" s="40">
        <v>2018</v>
      </c>
      <c r="F158" s="60">
        <v>5500</v>
      </c>
      <c r="G158" s="60"/>
      <c r="H158" s="60">
        <v>5500</v>
      </c>
      <c r="I158" s="60"/>
      <c r="J158" s="60"/>
      <c r="K158" s="60"/>
      <c r="L158" s="60">
        <v>215</v>
      </c>
      <c r="M158" s="60">
        <v>100</v>
      </c>
      <c r="N158" s="60">
        <v>5285</v>
      </c>
      <c r="O158" s="60"/>
      <c r="P158" s="60">
        <v>5285</v>
      </c>
      <c r="Q158" s="60"/>
      <c r="R158" s="60"/>
      <c r="S158" s="60"/>
      <c r="T158" s="60">
        <v>4228</v>
      </c>
      <c r="U158" s="74" t="s">
        <v>503</v>
      </c>
      <c r="V158" s="40" t="s">
        <v>36</v>
      </c>
      <c r="W158" s="40" t="s">
        <v>498</v>
      </c>
      <c r="X158" s="40" t="s">
        <v>499</v>
      </c>
      <c r="Y158" s="40" t="s">
        <v>500</v>
      </c>
      <c r="Z158" s="39"/>
    </row>
    <row r="159" s="4" customFormat="true" ht="99" customHeight="true" spans="1:26">
      <c r="A159" s="60">
        <v>140</v>
      </c>
      <c r="B159" s="39" t="s">
        <v>506</v>
      </c>
      <c r="C159" s="60" t="s">
        <v>79</v>
      </c>
      <c r="D159" s="34" t="s">
        <v>507</v>
      </c>
      <c r="E159" s="40">
        <v>2018</v>
      </c>
      <c r="F159" s="60">
        <v>4496</v>
      </c>
      <c r="G159" s="60"/>
      <c r="H159" s="60">
        <f>F159</f>
        <v>4496</v>
      </c>
      <c r="I159" s="60"/>
      <c r="J159" s="60"/>
      <c r="K159" s="60"/>
      <c r="L159" s="60">
        <v>360</v>
      </c>
      <c r="M159" s="60">
        <f>L159*0.3</f>
        <v>108</v>
      </c>
      <c r="N159" s="60">
        <v>4136</v>
      </c>
      <c r="O159" s="60"/>
      <c r="P159" s="60">
        <f>N159</f>
        <v>4136</v>
      </c>
      <c r="Q159" s="60"/>
      <c r="R159" s="60"/>
      <c r="S159" s="60"/>
      <c r="T159" s="60">
        <v>3309</v>
      </c>
      <c r="U159" s="74" t="s">
        <v>508</v>
      </c>
      <c r="V159" s="40" t="s">
        <v>36</v>
      </c>
      <c r="W159" s="40" t="s">
        <v>498</v>
      </c>
      <c r="X159" s="40" t="s">
        <v>499</v>
      </c>
      <c r="Y159" s="40" t="s">
        <v>500</v>
      </c>
      <c r="Z159" s="39"/>
    </row>
    <row r="160" s="4" customFormat="true" ht="44.1" customHeight="true" spans="1:26">
      <c r="A160" s="60">
        <v>141</v>
      </c>
      <c r="B160" s="70" t="s">
        <v>509</v>
      </c>
      <c r="C160" s="40" t="s">
        <v>79</v>
      </c>
      <c r="D160" s="70" t="s">
        <v>510</v>
      </c>
      <c r="E160" s="40" t="s">
        <v>342</v>
      </c>
      <c r="F160" s="60">
        <v>4091</v>
      </c>
      <c r="G160" s="40"/>
      <c r="H160" s="60">
        <v>818</v>
      </c>
      <c r="I160" s="40"/>
      <c r="J160" s="40">
        <v>3273</v>
      </c>
      <c r="K160" s="40"/>
      <c r="L160" s="60">
        <v>2455</v>
      </c>
      <c r="M160" s="60"/>
      <c r="N160" s="60">
        <v>1636</v>
      </c>
      <c r="O160" s="60"/>
      <c r="P160" s="60">
        <v>327</v>
      </c>
      <c r="Q160" s="60"/>
      <c r="R160" s="60">
        <v>1309</v>
      </c>
      <c r="S160" s="60"/>
      <c r="T160" s="60">
        <v>262</v>
      </c>
      <c r="U160" s="39" t="s">
        <v>490</v>
      </c>
      <c r="V160" s="40" t="s">
        <v>36</v>
      </c>
      <c r="W160" s="40" t="s">
        <v>491</v>
      </c>
      <c r="X160" s="40" t="s">
        <v>492</v>
      </c>
      <c r="Y160" s="40" t="s">
        <v>493</v>
      </c>
      <c r="Z160" s="39"/>
    </row>
    <row r="161" s="15" customFormat="true" ht="126" customHeight="true" spans="1:26">
      <c r="A161" s="60">
        <v>142</v>
      </c>
      <c r="B161" s="39" t="s">
        <v>511</v>
      </c>
      <c r="C161" s="60" t="s">
        <v>79</v>
      </c>
      <c r="D161" s="39" t="s">
        <v>512</v>
      </c>
      <c r="E161" s="40">
        <v>2018</v>
      </c>
      <c r="F161" s="60">
        <v>4080</v>
      </c>
      <c r="G161" s="60">
        <f>F161*0.4</f>
        <v>1632</v>
      </c>
      <c r="H161" s="60">
        <f>F161*0.6</f>
        <v>2448</v>
      </c>
      <c r="I161" s="60"/>
      <c r="J161" s="60"/>
      <c r="K161" s="60"/>
      <c r="L161" s="60">
        <v>2115</v>
      </c>
      <c r="M161" s="40"/>
      <c r="N161" s="60">
        <v>1965</v>
      </c>
      <c r="O161" s="40">
        <v>786</v>
      </c>
      <c r="P161" s="60">
        <v>1179</v>
      </c>
      <c r="Q161" s="40"/>
      <c r="R161" s="40"/>
      <c r="S161" s="40"/>
      <c r="T161" s="60">
        <v>944</v>
      </c>
      <c r="U161" s="39" t="s">
        <v>513</v>
      </c>
      <c r="V161" s="40" t="s">
        <v>36</v>
      </c>
      <c r="W161" s="40" t="s">
        <v>498</v>
      </c>
      <c r="X161" s="40" t="s">
        <v>499</v>
      </c>
      <c r="Y161" s="40" t="s">
        <v>500</v>
      </c>
      <c r="Z161" s="39"/>
    </row>
    <row r="162" s="15" customFormat="true" ht="53" customHeight="true" spans="1:26">
      <c r="A162" s="60">
        <v>143</v>
      </c>
      <c r="B162" s="39" t="s">
        <v>514</v>
      </c>
      <c r="C162" s="40" t="s">
        <v>79</v>
      </c>
      <c r="D162" s="39" t="s">
        <v>515</v>
      </c>
      <c r="E162" s="40" t="s">
        <v>342</v>
      </c>
      <c r="F162" s="40">
        <v>3750</v>
      </c>
      <c r="G162" s="40">
        <v>1500</v>
      </c>
      <c r="H162" s="40">
        <v>2250</v>
      </c>
      <c r="I162" s="40"/>
      <c r="J162" s="40"/>
      <c r="K162" s="40"/>
      <c r="L162" s="40">
        <v>2200</v>
      </c>
      <c r="M162" s="40">
        <v>2200</v>
      </c>
      <c r="N162" s="40">
        <v>1550</v>
      </c>
      <c r="O162" s="40">
        <v>500</v>
      </c>
      <c r="P162" s="40">
        <v>1050</v>
      </c>
      <c r="Q162" s="40"/>
      <c r="R162" s="40"/>
      <c r="S162" s="40"/>
      <c r="T162" s="40">
        <v>840</v>
      </c>
      <c r="U162" s="39" t="s">
        <v>516</v>
      </c>
      <c r="V162" s="40" t="s">
        <v>36</v>
      </c>
      <c r="W162" s="40" t="s">
        <v>517</v>
      </c>
      <c r="X162" s="40" t="s">
        <v>518</v>
      </c>
      <c r="Y162" s="40" t="s">
        <v>519</v>
      </c>
      <c r="Z162" s="39"/>
    </row>
    <row r="163" s="15" customFormat="true" ht="88" customHeight="true" spans="1:26">
      <c r="A163" s="60">
        <v>144</v>
      </c>
      <c r="B163" s="39" t="s">
        <v>520</v>
      </c>
      <c r="C163" s="40" t="s">
        <v>79</v>
      </c>
      <c r="D163" s="39" t="s">
        <v>521</v>
      </c>
      <c r="E163" s="40" t="s">
        <v>342</v>
      </c>
      <c r="F163" s="40">
        <v>3209</v>
      </c>
      <c r="G163" s="60">
        <v>1284</v>
      </c>
      <c r="H163" s="40">
        <v>1925</v>
      </c>
      <c r="I163" s="60"/>
      <c r="J163" s="60"/>
      <c r="K163" s="60"/>
      <c r="L163" s="60">
        <v>1284</v>
      </c>
      <c r="M163" s="40">
        <v>1284</v>
      </c>
      <c r="N163" s="40">
        <v>1925</v>
      </c>
      <c r="O163" s="40"/>
      <c r="P163" s="60">
        <v>1925</v>
      </c>
      <c r="Q163" s="40"/>
      <c r="R163" s="40"/>
      <c r="S163" s="40"/>
      <c r="T163" s="60">
        <v>1540</v>
      </c>
      <c r="U163" s="39" t="s">
        <v>522</v>
      </c>
      <c r="V163" s="40" t="s">
        <v>36</v>
      </c>
      <c r="W163" s="40" t="s">
        <v>498</v>
      </c>
      <c r="X163" s="40" t="s">
        <v>499</v>
      </c>
      <c r="Y163" s="40" t="s">
        <v>500</v>
      </c>
      <c r="Z163" s="39"/>
    </row>
    <row r="164" s="15" customFormat="true" ht="84" customHeight="true" spans="1:26">
      <c r="A164" s="60">
        <v>145</v>
      </c>
      <c r="B164" s="39" t="s">
        <v>523</v>
      </c>
      <c r="C164" s="40" t="s">
        <v>79</v>
      </c>
      <c r="D164" s="39" t="s">
        <v>524</v>
      </c>
      <c r="E164" s="40" t="s">
        <v>342</v>
      </c>
      <c r="F164" s="40">
        <v>2819</v>
      </c>
      <c r="G164" s="60">
        <v>1128</v>
      </c>
      <c r="H164" s="40">
        <v>1691</v>
      </c>
      <c r="I164" s="60"/>
      <c r="J164" s="60"/>
      <c r="K164" s="60"/>
      <c r="L164" s="60">
        <v>1691</v>
      </c>
      <c r="M164" s="40">
        <v>1691</v>
      </c>
      <c r="N164" s="40">
        <v>1128</v>
      </c>
      <c r="O164" s="40">
        <v>1128</v>
      </c>
      <c r="P164" s="60"/>
      <c r="Q164" s="40"/>
      <c r="R164" s="40"/>
      <c r="S164" s="40"/>
      <c r="T164" s="60"/>
      <c r="U164" s="39" t="s">
        <v>522</v>
      </c>
      <c r="V164" s="40" t="s">
        <v>36</v>
      </c>
      <c r="W164" s="40" t="s">
        <v>498</v>
      </c>
      <c r="X164" s="40" t="s">
        <v>499</v>
      </c>
      <c r="Y164" s="40" t="s">
        <v>500</v>
      </c>
      <c r="Z164" s="39"/>
    </row>
    <row r="165" s="4" customFormat="true" ht="81.95" customHeight="true" spans="1:26">
      <c r="A165" s="60">
        <v>146</v>
      </c>
      <c r="B165" s="39" t="s">
        <v>525</v>
      </c>
      <c r="C165" s="60" t="s">
        <v>79</v>
      </c>
      <c r="D165" s="39" t="s">
        <v>526</v>
      </c>
      <c r="E165" s="40">
        <v>2018</v>
      </c>
      <c r="F165" s="60">
        <v>2642</v>
      </c>
      <c r="G165" s="60"/>
      <c r="H165" s="60">
        <f>F165</f>
        <v>2642</v>
      </c>
      <c r="I165" s="60"/>
      <c r="J165" s="60"/>
      <c r="K165" s="60"/>
      <c r="L165" s="60">
        <v>96</v>
      </c>
      <c r="M165" s="40">
        <v>81</v>
      </c>
      <c r="N165" s="60">
        <v>2546</v>
      </c>
      <c r="O165" s="60"/>
      <c r="P165" s="60">
        <v>2546</v>
      </c>
      <c r="Q165" s="60"/>
      <c r="R165" s="60"/>
      <c r="S165" s="60"/>
      <c r="T165" s="60">
        <v>2037</v>
      </c>
      <c r="U165" s="74" t="s">
        <v>503</v>
      </c>
      <c r="V165" s="40" t="s">
        <v>36</v>
      </c>
      <c r="W165" s="40" t="s">
        <v>498</v>
      </c>
      <c r="X165" s="40" t="s">
        <v>499</v>
      </c>
      <c r="Y165" s="40" t="s">
        <v>500</v>
      </c>
      <c r="Z165" s="39"/>
    </row>
    <row r="166" s="4" customFormat="true" ht="61" customHeight="true" spans="1:26">
      <c r="A166" s="60">
        <v>147</v>
      </c>
      <c r="B166" s="39" t="s">
        <v>527</v>
      </c>
      <c r="C166" s="60" t="s">
        <v>79</v>
      </c>
      <c r="D166" s="39" t="s">
        <v>528</v>
      </c>
      <c r="E166" s="40">
        <v>2018</v>
      </c>
      <c r="F166" s="60">
        <v>2443</v>
      </c>
      <c r="G166" s="60"/>
      <c r="H166" s="60">
        <f>F166</f>
        <v>2443</v>
      </c>
      <c r="I166" s="60"/>
      <c r="J166" s="60"/>
      <c r="K166" s="60"/>
      <c r="L166" s="60">
        <v>117</v>
      </c>
      <c r="M166" s="60">
        <v>47</v>
      </c>
      <c r="N166" s="60">
        <v>2326</v>
      </c>
      <c r="O166" s="60"/>
      <c r="P166" s="60">
        <f>N166</f>
        <v>2326</v>
      </c>
      <c r="Q166" s="60"/>
      <c r="R166" s="60"/>
      <c r="S166" s="60"/>
      <c r="T166" s="60">
        <v>1861</v>
      </c>
      <c r="U166" s="74" t="s">
        <v>503</v>
      </c>
      <c r="V166" s="40" t="s">
        <v>36</v>
      </c>
      <c r="W166" s="40" t="s">
        <v>498</v>
      </c>
      <c r="X166" s="40" t="s">
        <v>499</v>
      </c>
      <c r="Y166" s="40" t="s">
        <v>500</v>
      </c>
      <c r="Z166" s="39"/>
    </row>
    <row r="167" s="4" customFormat="true" ht="153" customHeight="true" spans="1:26">
      <c r="A167" s="60">
        <v>148</v>
      </c>
      <c r="B167" s="39" t="s">
        <v>529</v>
      </c>
      <c r="C167" s="60" t="s">
        <v>79</v>
      </c>
      <c r="D167" s="39" t="s">
        <v>530</v>
      </c>
      <c r="E167" s="40" t="s">
        <v>342</v>
      </c>
      <c r="F167" s="60">
        <v>2043</v>
      </c>
      <c r="G167" s="60"/>
      <c r="H167" s="60">
        <f>F167</f>
        <v>2043</v>
      </c>
      <c r="I167" s="60"/>
      <c r="J167" s="60"/>
      <c r="K167" s="60"/>
      <c r="L167" s="60">
        <v>820</v>
      </c>
      <c r="M167" s="60">
        <v>65</v>
      </c>
      <c r="N167" s="60">
        <v>1223</v>
      </c>
      <c r="O167" s="60"/>
      <c r="P167" s="60">
        <v>1223</v>
      </c>
      <c r="Q167" s="60"/>
      <c r="R167" s="60"/>
      <c r="S167" s="60"/>
      <c r="T167" s="60">
        <v>978</v>
      </c>
      <c r="U167" s="39" t="s">
        <v>503</v>
      </c>
      <c r="V167" s="40" t="s">
        <v>36</v>
      </c>
      <c r="W167" s="40" t="s">
        <v>498</v>
      </c>
      <c r="X167" s="40" t="s">
        <v>499</v>
      </c>
      <c r="Y167" s="40" t="s">
        <v>500</v>
      </c>
      <c r="Z167" s="39"/>
    </row>
    <row r="168" s="4" customFormat="true" ht="72" customHeight="true" spans="1:26">
      <c r="A168" s="60">
        <v>149</v>
      </c>
      <c r="B168" s="39" t="s">
        <v>531</v>
      </c>
      <c r="C168" s="60" t="s">
        <v>79</v>
      </c>
      <c r="D168" s="39" t="s">
        <v>532</v>
      </c>
      <c r="E168" s="40">
        <v>2018</v>
      </c>
      <c r="F168" s="60">
        <v>1870</v>
      </c>
      <c r="G168" s="60"/>
      <c r="H168" s="60">
        <f>F168</f>
        <v>1870</v>
      </c>
      <c r="I168" s="60"/>
      <c r="J168" s="60"/>
      <c r="K168" s="60"/>
      <c r="L168" s="60">
        <v>83</v>
      </c>
      <c r="M168" s="60">
        <v>33</v>
      </c>
      <c r="N168" s="60">
        <v>1787</v>
      </c>
      <c r="O168" s="60"/>
      <c r="P168" s="60">
        <v>1787</v>
      </c>
      <c r="Q168" s="60"/>
      <c r="R168" s="60"/>
      <c r="S168" s="60"/>
      <c r="T168" s="60">
        <v>1430</v>
      </c>
      <c r="U168" s="74" t="s">
        <v>503</v>
      </c>
      <c r="V168" s="40" t="s">
        <v>36</v>
      </c>
      <c r="W168" s="40" t="s">
        <v>498</v>
      </c>
      <c r="X168" s="40" t="s">
        <v>499</v>
      </c>
      <c r="Y168" s="40" t="s">
        <v>500</v>
      </c>
      <c r="Z168" s="39"/>
    </row>
    <row r="169" s="4" customFormat="true" ht="71.1" customHeight="true" spans="1:26">
      <c r="A169" s="60">
        <v>150</v>
      </c>
      <c r="B169" s="39" t="s">
        <v>533</v>
      </c>
      <c r="C169" s="60" t="s">
        <v>79</v>
      </c>
      <c r="D169" s="39" t="s">
        <v>534</v>
      </c>
      <c r="E169" s="40">
        <v>2018</v>
      </c>
      <c r="F169" s="60">
        <v>1630</v>
      </c>
      <c r="G169" s="60"/>
      <c r="H169" s="60">
        <f>F169</f>
        <v>1630</v>
      </c>
      <c r="I169" s="60"/>
      <c r="J169" s="60"/>
      <c r="K169" s="60"/>
      <c r="L169" s="60">
        <v>75</v>
      </c>
      <c r="M169" s="60">
        <f>L169*0.4</f>
        <v>30</v>
      </c>
      <c r="N169" s="60">
        <v>1555</v>
      </c>
      <c r="O169" s="60"/>
      <c r="P169" s="60">
        <v>1555</v>
      </c>
      <c r="Q169" s="60"/>
      <c r="R169" s="60"/>
      <c r="S169" s="60"/>
      <c r="T169" s="60">
        <v>1244</v>
      </c>
      <c r="U169" s="74" t="s">
        <v>503</v>
      </c>
      <c r="V169" s="40" t="s">
        <v>36</v>
      </c>
      <c r="W169" s="40" t="s">
        <v>498</v>
      </c>
      <c r="X169" s="40" t="s">
        <v>499</v>
      </c>
      <c r="Y169" s="40" t="s">
        <v>500</v>
      </c>
      <c r="Z169" s="39"/>
    </row>
    <row r="170" s="15" customFormat="true" ht="45.95" customHeight="true" spans="1:26">
      <c r="A170" s="60">
        <v>151</v>
      </c>
      <c r="B170" s="39" t="s">
        <v>535</v>
      </c>
      <c r="C170" s="40" t="s">
        <v>79</v>
      </c>
      <c r="D170" s="39" t="s">
        <v>536</v>
      </c>
      <c r="E170" s="40" t="s">
        <v>342</v>
      </c>
      <c r="F170" s="40">
        <v>1484</v>
      </c>
      <c r="G170" s="60">
        <v>594</v>
      </c>
      <c r="H170" s="40">
        <v>890</v>
      </c>
      <c r="I170" s="60"/>
      <c r="J170" s="60"/>
      <c r="K170" s="60"/>
      <c r="L170" s="60">
        <v>890</v>
      </c>
      <c r="M170" s="40">
        <v>181</v>
      </c>
      <c r="N170" s="40">
        <v>594</v>
      </c>
      <c r="O170" s="40">
        <v>594</v>
      </c>
      <c r="P170" s="60"/>
      <c r="Q170" s="40"/>
      <c r="R170" s="40"/>
      <c r="S170" s="40"/>
      <c r="T170" s="60"/>
      <c r="U170" s="39" t="s">
        <v>522</v>
      </c>
      <c r="V170" s="40" t="s">
        <v>36</v>
      </c>
      <c r="W170" s="40" t="s">
        <v>498</v>
      </c>
      <c r="X170" s="40" t="s">
        <v>499</v>
      </c>
      <c r="Y170" s="40" t="s">
        <v>500</v>
      </c>
      <c r="Z170" s="39"/>
    </row>
    <row r="171" s="15" customFormat="true" ht="78" customHeight="true" spans="1:26">
      <c r="A171" s="60">
        <v>152</v>
      </c>
      <c r="B171" s="39" t="s">
        <v>537</v>
      </c>
      <c r="C171" s="40" t="s">
        <v>79</v>
      </c>
      <c r="D171" s="39" t="s">
        <v>538</v>
      </c>
      <c r="E171" s="40">
        <v>2018</v>
      </c>
      <c r="F171" s="40">
        <v>1098</v>
      </c>
      <c r="G171" s="40">
        <v>439</v>
      </c>
      <c r="H171" s="40">
        <v>659</v>
      </c>
      <c r="I171" s="40"/>
      <c r="J171" s="40"/>
      <c r="K171" s="40"/>
      <c r="L171" s="40"/>
      <c r="M171" s="40"/>
      <c r="N171" s="40">
        <v>1098</v>
      </c>
      <c r="O171" s="40">
        <v>439</v>
      </c>
      <c r="P171" s="40">
        <v>659</v>
      </c>
      <c r="Q171" s="40"/>
      <c r="R171" s="40"/>
      <c r="S171" s="40"/>
      <c r="T171" s="40">
        <v>527</v>
      </c>
      <c r="U171" s="39" t="s">
        <v>539</v>
      </c>
      <c r="V171" s="40" t="s">
        <v>36</v>
      </c>
      <c r="W171" s="40" t="s">
        <v>498</v>
      </c>
      <c r="X171" s="40" t="s">
        <v>499</v>
      </c>
      <c r="Y171" s="40" t="s">
        <v>500</v>
      </c>
      <c r="Z171" s="39"/>
    </row>
    <row r="172" s="4" customFormat="true" ht="42.95" customHeight="true" spans="1:26">
      <c r="A172" s="60">
        <v>153</v>
      </c>
      <c r="B172" s="39" t="s">
        <v>540</v>
      </c>
      <c r="C172" s="40" t="s">
        <v>79</v>
      </c>
      <c r="D172" s="39" t="s">
        <v>541</v>
      </c>
      <c r="E172" s="40">
        <v>2018</v>
      </c>
      <c r="F172" s="40">
        <v>1036</v>
      </c>
      <c r="G172" s="40">
        <v>414</v>
      </c>
      <c r="H172" s="40">
        <v>622</v>
      </c>
      <c r="I172" s="40"/>
      <c r="J172" s="40"/>
      <c r="K172" s="40"/>
      <c r="L172" s="40"/>
      <c r="M172" s="40"/>
      <c r="N172" s="40">
        <v>1036</v>
      </c>
      <c r="O172" s="40">
        <v>414</v>
      </c>
      <c r="P172" s="40">
        <v>622</v>
      </c>
      <c r="Q172" s="73"/>
      <c r="R172" s="40"/>
      <c r="S172" s="40"/>
      <c r="T172" s="40">
        <v>498</v>
      </c>
      <c r="U172" s="39" t="s">
        <v>542</v>
      </c>
      <c r="V172" s="40" t="s">
        <v>36</v>
      </c>
      <c r="W172" s="40" t="s">
        <v>543</v>
      </c>
      <c r="X172" s="40" t="s">
        <v>544</v>
      </c>
      <c r="Y172" s="40" t="s">
        <v>545</v>
      </c>
      <c r="Z172" s="39"/>
    </row>
    <row r="173" s="4" customFormat="true" ht="63" customHeight="true" spans="1:26">
      <c r="A173" s="60">
        <v>154</v>
      </c>
      <c r="B173" s="39" t="s">
        <v>546</v>
      </c>
      <c r="C173" s="40" t="s">
        <v>79</v>
      </c>
      <c r="D173" s="39" t="s">
        <v>547</v>
      </c>
      <c r="E173" s="40" t="s">
        <v>342</v>
      </c>
      <c r="F173" s="60">
        <v>794</v>
      </c>
      <c r="G173" s="40"/>
      <c r="H173" s="60">
        <v>794</v>
      </c>
      <c r="I173" s="40"/>
      <c r="J173" s="40"/>
      <c r="K173" s="40"/>
      <c r="L173" s="60">
        <v>80</v>
      </c>
      <c r="M173" s="60">
        <v>3</v>
      </c>
      <c r="N173" s="60">
        <v>714</v>
      </c>
      <c r="O173" s="60"/>
      <c r="P173" s="60">
        <v>714</v>
      </c>
      <c r="Q173" s="60"/>
      <c r="R173" s="60"/>
      <c r="S173" s="60"/>
      <c r="T173" s="60"/>
      <c r="U173" s="39" t="s">
        <v>548</v>
      </c>
      <c r="V173" s="40" t="s">
        <v>36</v>
      </c>
      <c r="W173" s="40" t="s">
        <v>549</v>
      </c>
      <c r="X173" s="40" t="s">
        <v>550</v>
      </c>
      <c r="Y173" s="40" t="s">
        <v>551</v>
      </c>
      <c r="Z173" s="39"/>
    </row>
    <row r="174" s="4" customFormat="true" ht="57" customHeight="true" spans="1:26">
      <c r="A174" s="60">
        <v>155</v>
      </c>
      <c r="B174" s="39" t="s">
        <v>552</v>
      </c>
      <c r="C174" s="60" t="s">
        <v>79</v>
      </c>
      <c r="D174" s="39" t="s">
        <v>553</v>
      </c>
      <c r="E174" s="40">
        <v>2018</v>
      </c>
      <c r="F174" s="60">
        <v>793</v>
      </c>
      <c r="G174" s="60"/>
      <c r="H174" s="60">
        <v>793</v>
      </c>
      <c r="I174" s="60"/>
      <c r="J174" s="60"/>
      <c r="K174" s="60"/>
      <c r="L174" s="60">
        <v>38</v>
      </c>
      <c r="M174" s="60">
        <v>16</v>
      </c>
      <c r="N174" s="60">
        <v>755</v>
      </c>
      <c r="O174" s="60"/>
      <c r="P174" s="60">
        <f>N174</f>
        <v>755</v>
      </c>
      <c r="Q174" s="60"/>
      <c r="R174" s="60"/>
      <c r="S174" s="60"/>
      <c r="T174" s="60">
        <v>604</v>
      </c>
      <c r="U174" s="39" t="s">
        <v>503</v>
      </c>
      <c r="V174" s="40" t="s">
        <v>36</v>
      </c>
      <c r="W174" s="40" t="s">
        <v>498</v>
      </c>
      <c r="X174" s="40" t="s">
        <v>499</v>
      </c>
      <c r="Y174" s="40" t="s">
        <v>500</v>
      </c>
      <c r="Z174" s="39"/>
    </row>
    <row r="175" s="4" customFormat="true" ht="47" customHeight="true" spans="1:26">
      <c r="A175" s="60">
        <v>156</v>
      </c>
      <c r="B175" s="39" t="s">
        <v>554</v>
      </c>
      <c r="C175" s="40" t="s">
        <v>79</v>
      </c>
      <c r="D175" s="39" t="s">
        <v>555</v>
      </c>
      <c r="E175" s="40">
        <v>2018</v>
      </c>
      <c r="F175" s="40">
        <v>721</v>
      </c>
      <c r="G175" s="40">
        <v>721</v>
      </c>
      <c r="H175" s="40"/>
      <c r="I175" s="40"/>
      <c r="J175" s="40"/>
      <c r="K175" s="40"/>
      <c r="L175" s="40">
        <v>721</v>
      </c>
      <c r="M175" s="40">
        <v>600</v>
      </c>
      <c r="N175" s="40">
        <v>721</v>
      </c>
      <c r="O175" s="40">
        <v>721</v>
      </c>
      <c r="P175" s="40"/>
      <c r="Q175" s="40"/>
      <c r="R175" s="40"/>
      <c r="S175" s="40"/>
      <c r="T175" s="40">
        <v>577</v>
      </c>
      <c r="U175" s="39" t="s">
        <v>555</v>
      </c>
      <c r="V175" s="40" t="s">
        <v>36</v>
      </c>
      <c r="W175" s="40" t="s">
        <v>556</v>
      </c>
      <c r="X175" s="40" t="s">
        <v>557</v>
      </c>
      <c r="Y175" s="40" t="s">
        <v>558</v>
      </c>
      <c r="Z175" s="39"/>
    </row>
    <row r="176" s="4" customFormat="true" ht="42" customHeight="true" spans="1:26">
      <c r="A176" s="60">
        <v>157</v>
      </c>
      <c r="B176" s="39" t="s">
        <v>559</v>
      </c>
      <c r="C176" s="40" t="s">
        <v>79</v>
      </c>
      <c r="D176" s="39" t="s">
        <v>560</v>
      </c>
      <c r="E176" s="40">
        <v>2018</v>
      </c>
      <c r="F176" s="40">
        <v>693</v>
      </c>
      <c r="G176" s="40">
        <v>277</v>
      </c>
      <c r="H176" s="40">
        <v>416</v>
      </c>
      <c r="I176" s="40"/>
      <c r="J176" s="40"/>
      <c r="K176" s="40"/>
      <c r="L176" s="40"/>
      <c r="M176" s="40"/>
      <c r="N176" s="40">
        <v>693</v>
      </c>
      <c r="O176" s="40">
        <v>277</v>
      </c>
      <c r="P176" s="40">
        <v>416</v>
      </c>
      <c r="Q176" s="73"/>
      <c r="R176" s="40"/>
      <c r="S176" s="40"/>
      <c r="T176" s="40">
        <v>333</v>
      </c>
      <c r="U176" s="39" t="s">
        <v>561</v>
      </c>
      <c r="V176" s="40" t="s">
        <v>36</v>
      </c>
      <c r="W176" s="40" t="s">
        <v>543</v>
      </c>
      <c r="X176" s="40" t="s">
        <v>544</v>
      </c>
      <c r="Y176" s="40" t="s">
        <v>545</v>
      </c>
      <c r="Z176" s="39"/>
    </row>
    <row r="177" s="4" customFormat="true" ht="77.1" customHeight="true" spans="1:26">
      <c r="A177" s="60">
        <v>158</v>
      </c>
      <c r="B177" s="39" t="s">
        <v>562</v>
      </c>
      <c r="C177" s="40" t="s">
        <v>79</v>
      </c>
      <c r="D177" s="39" t="s">
        <v>563</v>
      </c>
      <c r="E177" s="40">
        <v>2018</v>
      </c>
      <c r="F177" s="40">
        <v>600</v>
      </c>
      <c r="G177" s="40"/>
      <c r="H177" s="40">
        <v>600</v>
      </c>
      <c r="I177" s="40"/>
      <c r="J177" s="40"/>
      <c r="K177" s="40"/>
      <c r="L177" s="40"/>
      <c r="M177" s="40"/>
      <c r="N177" s="40">
        <v>600</v>
      </c>
      <c r="O177" s="40"/>
      <c r="P177" s="40">
        <v>600</v>
      </c>
      <c r="Q177" s="40"/>
      <c r="R177" s="40"/>
      <c r="S177" s="40"/>
      <c r="T177" s="40">
        <v>480</v>
      </c>
      <c r="U177" s="39" t="s">
        <v>564</v>
      </c>
      <c r="V177" s="40" t="s">
        <v>36</v>
      </c>
      <c r="W177" s="40" t="s">
        <v>565</v>
      </c>
      <c r="X177" s="40" t="s">
        <v>566</v>
      </c>
      <c r="Y177" s="40" t="s">
        <v>567</v>
      </c>
      <c r="Z177" s="39"/>
    </row>
    <row r="178" s="4" customFormat="true" ht="54" customHeight="true" spans="1:26">
      <c r="A178" s="60">
        <v>159</v>
      </c>
      <c r="B178" s="39" t="s">
        <v>568</v>
      </c>
      <c r="C178" s="60" t="s">
        <v>79</v>
      </c>
      <c r="D178" s="39" t="s">
        <v>569</v>
      </c>
      <c r="E178" s="40">
        <v>2018</v>
      </c>
      <c r="F178" s="60">
        <v>450</v>
      </c>
      <c r="G178" s="60"/>
      <c r="H178" s="60">
        <v>450</v>
      </c>
      <c r="I178" s="60"/>
      <c r="J178" s="60"/>
      <c r="K178" s="60"/>
      <c r="L178" s="60"/>
      <c r="M178" s="60"/>
      <c r="N178" s="60">
        <v>450</v>
      </c>
      <c r="O178" s="60"/>
      <c r="P178" s="60">
        <v>450</v>
      </c>
      <c r="Q178" s="60"/>
      <c r="R178" s="60"/>
      <c r="S178" s="60"/>
      <c r="T178" s="60">
        <v>360</v>
      </c>
      <c r="U178" s="39" t="s">
        <v>570</v>
      </c>
      <c r="V178" s="40" t="s">
        <v>36</v>
      </c>
      <c r="W178" s="40" t="s">
        <v>498</v>
      </c>
      <c r="X178" s="40" t="s">
        <v>499</v>
      </c>
      <c r="Y178" s="40" t="s">
        <v>500</v>
      </c>
      <c r="Z178" s="39"/>
    </row>
    <row r="179" s="4" customFormat="true" ht="45" customHeight="true" spans="1:26">
      <c r="A179" s="60">
        <v>160</v>
      </c>
      <c r="B179" s="39" t="s">
        <v>571</v>
      </c>
      <c r="C179" s="40" t="s">
        <v>79</v>
      </c>
      <c r="D179" s="39" t="s">
        <v>572</v>
      </c>
      <c r="E179" s="40">
        <v>2018</v>
      </c>
      <c r="F179" s="40">
        <v>380</v>
      </c>
      <c r="G179" s="40"/>
      <c r="H179" s="40">
        <v>380</v>
      </c>
      <c r="I179" s="40"/>
      <c r="J179" s="40"/>
      <c r="K179" s="40"/>
      <c r="L179" s="40"/>
      <c r="M179" s="40"/>
      <c r="N179" s="40">
        <v>380</v>
      </c>
      <c r="O179" s="40"/>
      <c r="P179" s="40">
        <v>380</v>
      </c>
      <c r="Q179" s="40"/>
      <c r="R179" s="40"/>
      <c r="S179" s="40"/>
      <c r="T179" s="40">
        <v>304</v>
      </c>
      <c r="U179" s="39" t="s">
        <v>573</v>
      </c>
      <c r="V179" s="40" t="s">
        <v>36</v>
      </c>
      <c r="W179" s="40" t="s">
        <v>574</v>
      </c>
      <c r="X179" s="40" t="s">
        <v>575</v>
      </c>
      <c r="Y179" s="40" t="s">
        <v>576</v>
      </c>
      <c r="Z179" s="39"/>
    </row>
    <row r="180" s="15" customFormat="true" ht="50.1" customHeight="true" spans="1:26">
      <c r="A180" s="60">
        <v>161</v>
      </c>
      <c r="B180" s="39" t="s">
        <v>577</v>
      </c>
      <c r="C180" s="40" t="s">
        <v>79</v>
      </c>
      <c r="D180" s="39" t="s">
        <v>578</v>
      </c>
      <c r="E180" s="40" t="s">
        <v>342</v>
      </c>
      <c r="F180" s="40">
        <v>375</v>
      </c>
      <c r="G180" s="40">
        <v>150</v>
      </c>
      <c r="H180" s="40">
        <v>225</v>
      </c>
      <c r="I180" s="40"/>
      <c r="J180" s="40"/>
      <c r="K180" s="40"/>
      <c r="L180" s="40">
        <v>300</v>
      </c>
      <c r="M180" s="40">
        <v>300</v>
      </c>
      <c r="N180" s="40">
        <v>75</v>
      </c>
      <c r="O180" s="40"/>
      <c r="P180" s="40">
        <v>75</v>
      </c>
      <c r="Q180" s="40"/>
      <c r="R180" s="40"/>
      <c r="S180" s="40"/>
      <c r="T180" s="44">
        <v>60</v>
      </c>
      <c r="U180" s="39" t="s">
        <v>579</v>
      </c>
      <c r="V180" s="40" t="s">
        <v>36</v>
      </c>
      <c r="W180" s="40" t="s">
        <v>556</v>
      </c>
      <c r="X180" s="40" t="s">
        <v>580</v>
      </c>
      <c r="Y180" s="40" t="s">
        <v>581</v>
      </c>
      <c r="Z180" s="39"/>
    </row>
    <row r="181" s="4" customFormat="true" ht="56.1" customHeight="true" spans="1:26">
      <c r="A181" s="60">
        <v>162</v>
      </c>
      <c r="B181" s="39" t="s">
        <v>582</v>
      </c>
      <c r="C181" s="40" t="s">
        <v>79</v>
      </c>
      <c r="D181" s="39" t="s">
        <v>583</v>
      </c>
      <c r="E181" s="40">
        <v>2018</v>
      </c>
      <c r="F181" s="40">
        <v>350</v>
      </c>
      <c r="G181" s="40"/>
      <c r="H181" s="40">
        <v>350</v>
      </c>
      <c r="I181" s="40"/>
      <c r="J181" s="40"/>
      <c r="K181" s="40"/>
      <c r="L181" s="40"/>
      <c r="M181" s="40"/>
      <c r="N181" s="40">
        <v>350</v>
      </c>
      <c r="O181" s="40"/>
      <c r="P181" s="40">
        <v>350</v>
      </c>
      <c r="Q181" s="40"/>
      <c r="R181" s="40"/>
      <c r="S181" s="40"/>
      <c r="T181" s="40">
        <v>280</v>
      </c>
      <c r="U181" s="39" t="s">
        <v>573</v>
      </c>
      <c r="V181" s="40" t="s">
        <v>36</v>
      </c>
      <c r="W181" s="40" t="s">
        <v>574</v>
      </c>
      <c r="X181" s="40" t="s">
        <v>575</v>
      </c>
      <c r="Y181" s="40" t="s">
        <v>576</v>
      </c>
      <c r="Z181" s="39"/>
    </row>
    <row r="182" s="4" customFormat="true" ht="80.1" customHeight="true" spans="1:26">
      <c r="A182" s="60">
        <v>163</v>
      </c>
      <c r="B182" s="39" t="s">
        <v>584</v>
      </c>
      <c r="C182" s="40" t="s">
        <v>79</v>
      </c>
      <c r="D182" s="39" t="s">
        <v>585</v>
      </c>
      <c r="E182" s="40">
        <v>2018</v>
      </c>
      <c r="F182" s="40">
        <v>315</v>
      </c>
      <c r="G182" s="40">
        <v>126</v>
      </c>
      <c r="H182" s="40">
        <v>189</v>
      </c>
      <c r="I182" s="40"/>
      <c r="J182" s="40"/>
      <c r="K182" s="40"/>
      <c r="L182" s="40"/>
      <c r="M182" s="40"/>
      <c r="N182" s="40">
        <v>315</v>
      </c>
      <c r="O182" s="40">
        <v>126</v>
      </c>
      <c r="P182" s="40">
        <v>189</v>
      </c>
      <c r="Q182" s="40"/>
      <c r="R182" s="40"/>
      <c r="S182" s="40"/>
      <c r="T182" s="40">
        <v>151</v>
      </c>
      <c r="U182" s="39" t="s">
        <v>586</v>
      </c>
      <c r="V182" s="40" t="s">
        <v>36</v>
      </c>
      <c r="W182" s="40" t="s">
        <v>587</v>
      </c>
      <c r="X182" s="40" t="s">
        <v>588</v>
      </c>
      <c r="Y182" s="40" t="s">
        <v>589</v>
      </c>
      <c r="Z182" s="39"/>
    </row>
    <row r="183" s="15" customFormat="true" ht="53" customHeight="true" spans="1:26">
      <c r="A183" s="60">
        <v>164</v>
      </c>
      <c r="B183" s="39" t="s">
        <v>590</v>
      </c>
      <c r="C183" s="40" t="s">
        <v>79</v>
      </c>
      <c r="D183" s="39" t="s">
        <v>591</v>
      </c>
      <c r="E183" s="40" t="s">
        <v>342</v>
      </c>
      <c r="F183" s="40">
        <v>292</v>
      </c>
      <c r="G183" s="40">
        <v>117</v>
      </c>
      <c r="H183" s="40">
        <v>175</v>
      </c>
      <c r="I183" s="40"/>
      <c r="J183" s="40"/>
      <c r="K183" s="40"/>
      <c r="L183" s="40">
        <v>120</v>
      </c>
      <c r="M183" s="40">
        <v>120</v>
      </c>
      <c r="N183" s="40">
        <v>172</v>
      </c>
      <c r="O183" s="40">
        <v>81</v>
      </c>
      <c r="P183" s="40">
        <v>91</v>
      </c>
      <c r="Q183" s="40"/>
      <c r="R183" s="40"/>
      <c r="S183" s="40"/>
      <c r="T183" s="40">
        <v>73</v>
      </c>
      <c r="U183" s="39" t="s">
        <v>592</v>
      </c>
      <c r="V183" s="40" t="s">
        <v>36</v>
      </c>
      <c r="W183" s="40" t="s">
        <v>574</v>
      </c>
      <c r="X183" s="40" t="s">
        <v>575</v>
      </c>
      <c r="Y183" s="40" t="s">
        <v>576</v>
      </c>
      <c r="Z183" s="39"/>
    </row>
    <row r="184" s="15" customFormat="true" ht="49" customHeight="true" spans="1:26">
      <c r="A184" s="60">
        <v>165</v>
      </c>
      <c r="B184" s="39" t="s">
        <v>593</v>
      </c>
      <c r="C184" s="40" t="s">
        <v>79</v>
      </c>
      <c r="D184" s="39" t="s">
        <v>594</v>
      </c>
      <c r="E184" s="40" t="s">
        <v>342</v>
      </c>
      <c r="F184" s="60">
        <v>270</v>
      </c>
      <c r="G184" s="40">
        <v>108</v>
      </c>
      <c r="H184" s="40">
        <v>162</v>
      </c>
      <c r="I184" s="40"/>
      <c r="J184" s="40"/>
      <c r="K184" s="40"/>
      <c r="L184" s="40">
        <v>40</v>
      </c>
      <c r="M184" s="40">
        <v>40</v>
      </c>
      <c r="N184" s="40">
        <v>230</v>
      </c>
      <c r="O184" s="40">
        <v>73</v>
      </c>
      <c r="P184" s="40">
        <v>157</v>
      </c>
      <c r="Q184" s="40"/>
      <c r="R184" s="40"/>
      <c r="S184" s="40"/>
      <c r="T184" s="40">
        <v>126</v>
      </c>
      <c r="U184" s="39" t="s">
        <v>592</v>
      </c>
      <c r="V184" s="40" t="s">
        <v>36</v>
      </c>
      <c r="W184" s="40" t="s">
        <v>574</v>
      </c>
      <c r="X184" s="40" t="s">
        <v>575</v>
      </c>
      <c r="Y184" s="40" t="s">
        <v>576</v>
      </c>
      <c r="Z184" s="39"/>
    </row>
    <row r="185" s="4" customFormat="true" ht="48.95" customHeight="true" spans="1:26">
      <c r="A185" s="60">
        <v>166</v>
      </c>
      <c r="B185" s="39" t="s">
        <v>595</v>
      </c>
      <c r="C185" s="40" t="s">
        <v>79</v>
      </c>
      <c r="D185" s="39" t="s">
        <v>596</v>
      </c>
      <c r="E185" s="40">
        <v>2018</v>
      </c>
      <c r="F185" s="40">
        <v>250</v>
      </c>
      <c r="G185" s="40"/>
      <c r="H185" s="40">
        <v>250</v>
      </c>
      <c r="I185" s="40"/>
      <c r="J185" s="40"/>
      <c r="K185" s="40"/>
      <c r="L185" s="40"/>
      <c r="M185" s="40"/>
      <c r="N185" s="40">
        <v>250</v>
      </c>
      <c r="O185" s="40"/>
      <c r="P185" s="40">
        <v>250</v>
      </c>
      <c r="Q185" s="40"/>
      <c r="R185" s="40"/>
      <c r="S185" s="40"/>
      <c r="T185" s="40">
        <v>200</v>
      </c>
      <c r="U185" s="39" t="s">
        <v>573</v>
      </c>
      <c r="V185" s="40" t="s">
        <v>36</v>
      </c>
      <c r="W185" s="40" t="s">
        <v>597</v>
      </c>
      <c r="X185" s="40" t="s">
        <v>598</v>
      </c>
      <c r="Y185" s="40" t="s">
        <v>599</v>
      </c>
      <c r="Z185" s="39"/>
    </row>
    <row r="186" s="4" customFormat="true" ht="46" customHeight="true" spans="1:26">
      <c r="A186" s="60">
        <v>167</v>
      </c>
      <c r="B186" s="39" t="s">
        <v>600</v>
      </c>
      <c r="C186" s="40" t="s">
        <v>79</v>
      </c>
      <c r="D186" s="39" t="s">
        <v>601</v>
      </c>
      <c r="E186" s="40">
        <v>2018</v>
      </c>
      <c r="F186" s="40">
        <v>230</v>
      </c>
      <c r="G186" s="40"/>
      <c r="H186" s="40">
        <v>230</v>
      </c>
      <c r="I186" s="40"/>
      <c r="J186" s="40"/>
      <c r="K186" s="40"/>
      <c r="L186" s="40"/>
      <c r="M186" s="40"/>
      <c r="N186" s="40">
        <v>230</v>
      </c>
      <c r="O186" s="40"/>
      <c r="P186" s="40">
        <v>230</v>
      </c>
      <c r="Q186" s="40"/>
      <c r="R186" s="40"/>
      <c r="S186" s="40"/>
      <c r="T186" s="40">
        <v>184</v>
      </c>
      <c r="U186" s="39" t="s">
        <v>573</v>
      </c>
      <c r="V186" s="40" t="s">
        <v>36</v>
      </c>
      <c r="W186" s="40" t="s">
        <v>543</v>
      </c>
      <c r="X186" s="40" t="s">
        <v>544</v>
      </c>
      <c r="Y186" s="40" t="s">
        <v>545</v>
      </c>
      <c r="Z186" s="39"/>
    </row>
    <row r="187" s="4" customFormat="true" ht="53" customHeight="true" spans="1:26">
      <c r="A187" s="60">
        <v>168</v>
      </c>
      <c r="B187" s="39" t="s">
        <v>602</v>
      </c>
      <c r="C187" s="40" t="s">
        <v>79</v>
      </c>
      <c r="D187" s="39" t="s">
        <v>603</v>
      </c>
      <c r="E187" s="40">
        <v>2018</v>
      </c>
      <c r="F187" s="40">
        <v>200</v>
      </c>
      <c r="G187" s="40"/>
      <c r="H187" s="40">
        <v>200</v>
      </c>
      <c r="I187" s="40"/>
      <c r="J187" s="40"/>
      <c r="K187" s="40"/>
      <c r="L187" s="40"/>
      <c r="M187" s="40"/>
      <c r="N187" s="40">
        <v>200</v>
      </c>
      <c r="O187" s="40"/>
      <c r="P187" s="40">
        <v>200</v>
      </c>
      <c r="Q187" s="40"/>
      <c r="R187" s="40"/>
      <c r="S187" s="40"/>
      <c r="T187" s="40">
        <v>160</v>
      </c>
      <c r="U187" s="39" t="s">
        <v>573</v>
      </c>
      <c r="V187" s="40" t="s">
        <v>36</v>
      </c>
      <c r="W187" s="40" t="s">
        <v>597</v>
      </c>
      <c r="X187" s="40" t="s">
        <v>598</v>
      </c>
      <c r="Y187" s="40" t="s">
        <v>599</v>
      </c>
      <c r="Z187" s="39"/>
    </row>
    <row r="188" s="4" customFormat="true" ht="52" customHeight="true" spans="1:26">
      <c r="A188" s="60">
        <v>169</v>
      </c>
      <c r="B188" s="39" t="s">
        <v>604</v>
      </c>
      <c r="C188" s="40" t="s">
        <v>79</v>
      </c>
      <c r="D188" s="39" t="s">
        <v>605</v>
      </c>
      <c r="E188" s="40">
        <v>2018</v>
      </c>
      <c r="F188" s="40">
        <v>200</v>
      </c>
      <c r="G188" s="40"/>
      <c r="H188" s="40">
        <v>200</v>
      </c>
      <c r="I188" s="40"/>
      <c r="J188" s="40"/>
      <c r="K188" s="40"/>
      <c r="L188" s="40"/>
      <c r="M188" s="40"/>
      <c r="N188" s="40">
        <v>200</v>
      </c>
      <c r="O188" s="40"/>
      <c r="P188" s="40">
        <v>200</v>
      </c>
      <c r="Q188" s="40"/>
      <c r="R188" s="40"/>
      <c r="S188" s="40"/>
      <c r="T188" s="40">
        <v>160</v>
      </c>
      <c r="U188" s="39" t="s">
        <v>573</v>
      </c>
      <c r="V188" s="40" t="s">
        <v>36</v>
      </c>
      <c r="W188" s="40" t="s">
        <v>597</v>
      </c>
      <c r="X188" s="40" t="s">
        <v>598</v>
      </c>
      <c r="Y188" s="40" t="s">
        <v>599</v>
      </c>
      <c r="Z188" s="39"/>
    </row>
    <row r="189" s="4" customFormat="true" ht="44.1" customHeight="true" spans="1:26">
      <c r="A189" s="60">
        <v>170</v>
      </c>
      <c r="B189" s="39" t="s">
        <v>606</v>
      </c>
      <c r="C189" s="40" t="s">
        <v>79</v>
      </c>
      <c r="D189" s="39" t="s">
        <v>607</v>
      </c>
      <c r="E189" s="40">
        <v>2018</v>
      </c>
      <c r="F189" s="40">
        <v>188</v>
      </c>
      <c r="G189" s="40"/>
      <c r="H189" s="40">
        <v>188</v>
      </c>
      <c r="I189" s="40"/>
      <c r="J189" s="40"/>
      <c r="K189" s="40"/>
      <c r="L189" s="40"/>
      <c r="M189" s="40"/>
      <c r="N189" s="40">
        <v>188</v>
      </c>
      <c r="O189" s="40"/>
      <c r="P189" s="40">
        <v>188</v>
      </c>
      <c r="Q189" s="40"/>
      <c r="R189" s="40"/>
      <c r="S189" s="40"/>
      <c r="T189" s="40">
        <v>150</v>
      </c>
      <c r="U189" s="39" t="s">
        <v>573</v>
      </c>
      <c r="V189" s="40" t="s">
        <v>36</v>
      </c>
      <c r="W189" s="40" t="s">
        <v>543</v>
      </c>
      <c r="X189" s="40" t="s">
        <v>544</v>
      </c>
      <c r="Y189" s="40" t="s">
        <v>545</v>
      </c>
      <c r="Z189" s="39"/>
    </row>
    <row r="190" s="4" customFormat="true" ht="74" customHeight="true" spans="1:26">
      <c r="A190" s="60">
        <v>171</v>
      </c>
      <c r="B190" s="39" t="s">
        <v>608</v>
      </c>
      <c r="C190" s="40" t="s">
        <v>79</v>
      </c>
      <c r="D190" s="39" t="s">
        <v>609</v>
      </c>
      <c r="E190" s="40" t="s">
        <v>342</v>
      </c>
      <c r="F190" s="40">
        <v>176</v>
      </c>
      <c r="G190" s="40">
        <v>71</v>
      </c>
      <c r="H190" s="40">
        <v>105</v>
      </c>
      <c r="I190" s="40"/>
      <c r="J190" s="40"/>
      <c r="K190" s="40"/>
      <c r="L190" s="40"/>
      <c r="M190" s="40"/>
      <c r="N190" s="40">
        <v>176</v>
      </c>
      <c r="O190" s="40">
        <v>71</v>
      </c>
      <c r="P190" s="40">
        <v>105</v>
      </c>
      <c r="Q190" s="40"/>
      <c r="R190" s="40"/>
      <c r="S190" s="40"/>
      <c r="T190" s="40">
        <v>84</v>
      </c>
      <c r="U190" s="39" t="s">
        <v>610</v>
      </c>
      <c r="V190" s="40" t="s">
        <v>36</v>
      </c>
      <c r="W190" s="40" t="s">
        <v>498</v>
      </c>
      <c r="X190" s="40" t="s">
        <v>499</v>
      </c>
      <c r="Y190" s="40" t="s">
        <v>611</v>
      </c>
      <c r="Z190" s="39"/>
    </row>
    <row r="191" s="4" customFormat="true" ht="59" customHeight="true" spans="1:26">
      <c r="A191" s="60">
        <v>172</v>
      </c>
      <c r="B191" s="39" t="s">
        <v>612</v>
      </c>
      <c r="C191" s="40" t="s">
        <v>79</v>
      </c>
      <c r="D191" s="39" t="s">
        <v>613</v>
      </c>
      <c r="E191" s="40" t="s">
        <v>342</v>
      </c>
      <c r="F191" s="40">
        <v>117</v>
      </c>
      <c r="G191" s="40">
        <v>47</v>
      </c>
      <c r="H191" s="40">
        <v>70</v>
      </c>
      <c r="I191" s="40"/>
      <c r="J191" s="40"/>
      <c r="K191" s="40"/>
      <c r="L191" s="40"/>
      <c r="M191" s="40"/>
      <c r="N191" s="40">
        <v>117</v>
      </c>
      <c r="O191" s="40">
        <v>47</v>
      </c>
      <c r="P191" s="40">
        <v>70</v>
      </c>
      <c r="Q191" s="40"/>
      <c r="R191" s="40"/>
      <c r="S191" s="40"/>
      <c r="T191" s="40">
        <v>56</v>
      </c>
      <c r="U191" s="39" t="s">
        <v>610</v>
      </c>
      <c r="V191" s="40" t="s">
        <v>36</v>
      </c>
      <c r="W191" s="40" t="s">
        <v>498</v>
      </c>
      <c r="X191" s="40" t="s">
        <v>499</v>
      </c>
      <c r="Y191" s="40" t="s">
        <v>611</v>
      </c>
      <c r="Z191" s="39"/>
    </row>
    <row r="192" s="4" customFormat="true" ht="55" customHeight="true" spans="1:26">
      <c r="A192" s="60">
        <v>173</v>
      </c>
      <c r="B192" s="39" t="s">
        <v>614</v>
      </c>
      <c r="C192" s="40" t="s">
        <v>79</v>
      </c>
      <c r="D192" s="39" t="s">
        <v>615</v>
      </c>
      <c r="E192" s="40" t="s">
        <v>342</v>
      </c>
      <c r="F192" s="40">
        <v>113</v>
      </c>
      <c r="G192" s="40">
        <v>45</v>
      </c>
      <c r="H192" s="40">
        <v>68</v>
      </c>
      <c r="I192" s="40"/>
      <c r="J192" s="40"/>
      <c r="K192" s="40"/>
      <c r="L192" s="40"/>
      <c r="M192" s="40"/>
      <c r="N192" s="40">
        <v>113</v>
      </c>
      <c r="O192" s="40">
        <v>45</v>
      </c>
      <c r="P192" s="40">
        <v>68</v>
      </c>
      <c r="Q192" s="40"/>
      <c r="R192" s="40"/>
      <c r="S192" s="40"/>
      <c r="T192" s="40">
        <v>54</v>
      </c>
      <c r="U192" s="39" t="s">
        <v>616</v>
      </c>
      <c r="V192" s="40" t="s">
        <v>36</v>
      </c>
      <c r="W192" s="40" t="s">
        <v>556</v>
      </c>
      <c r="X192" s="40" t="s">
        <v>580</v>
      </c>
      <c r="Y192" s="40" t="s">
        <v>581</v>
      </c>
      <c r="Z192" s="39"/>
    </row>
    <row r="193" s="4" customFormat="true" ht="51" customHeight="true" spans="1:26">
      <c r="A193" s="60">
        <v>174</v>
      </c>
      <c r="B193" s="39" t="s">
        <v>617</v>
      </c>
      <c r="C193" s="40" t="s">
        <v>79</v>
      </c>
      <c r="D193" s="39" t="s">
        <v>618</v>
      </c>
      <c r="E193" s="40">
        <v>2018</v>
      </c>
      <c r="F193" s="40">
        <v>110</v>
      </c>
      <c r="G193" s="40"/>
      <c r="H193" s="40">
        <v>110</v>
      </c>
      <c r="I193" s="40"/>
      <c r="J193" s="40"/>
      <c r="K193" s="40"/>
      <c r="L193" s="40"/>
      <c r="M193" s="40"/>
      <c r="N193" s="40">
        <v>110</v>
      </c>
      <c r="O193" s="40"/>
      <c r="P193" s="40">
        <v>110</v>
      </c>
      <c r="Q193" s="40"/>
      <c r="R193" s="40"/>
      <c r="S193" s="40"/>
      <c r="T193" s="40">
        <v>88</v>
      </c>
      <c r="U193" s="39" t="s">
        <v>573</v>
      </c>
      <c r="V193" s="40" t="s">
        <v>36</v>
      </c>
      <c r="W193" s="40" t="s">
        <v>574</v>
      </c>
      <c r="X193" s="40" t="s">
        <v>575</v>
      </c>
      <c r="Y193" s="40" t="s">
        <v>576</v>
      </c>
      <c r="Z193" s="39"/>
    </row>
    <row r="194" s="4" customFormat="true" ht="76" customHeight="true" spans="1:26">
      <c r="A194" s="60">
        <v>175</v>
      </c>
      <c r="B194" s="39" t="s">
        <v>619</v>
      </c>
      <c r="C194" s="40" t="s">
        <v>79</v>
      </c>
      <c r="D194" s="39" t="s">
        <v>620</v>
      </c>
      <c r="E194" s="40" t="s">
        <v>342</v>
      </c>
      <c r="F194" s="40">
        <v>92</v>
      </c>
      <c r="G194" s="40">
        <v>37</v>
      </c>
      <c r="H194" s="40">
        <v>55</v>
      </c>
      <c r="I194" s="40"/>
      <c r="J194" s="40"/>
      <c r="K194" s="40"/>
      <c r="L194" s="40"/>
      <c r="M194" s="40"/>
      <c r="N194" s="40">
        <v>92</v>
      </c>
      <c r="O194" s="40">
        <v>37</v>
      </c>
      <c r="P194" s="40">
        <v>55</v>
      </c>
      <c r="Q194" s="40"/>
      <c r="R194" s="40"/>
      <c r="S194" s="40"/>
      <c r="T194" s="40">
        <v>44</v>
      </c>
      <c r="U194" s="39" t="s">
        <v>610</v>
      </c>
      <c r="V194" s="40" t="s">
        <v>36</v>
      </c>
      <c r="W194" s="40" t="s">
        <v>498</v>
      </c>
      <c r="X194" s="40" t="s">
        <v>499</v>
      </c>
      <c r="Y194" s="40" t="s">
        <v>611</v>
      </c>
      <c r="Z194" s="39"/>
    </row>
    <row r="195" s="4" customFormat="true" ht="45" customHeight="true" spans="1:26">
      <c r="A195" s="60">
        <v>176</v>
      </c>
      <c r="B195" s="39" t="s">
        <v>621</v>
      </c>
      <c r="C195" s="40" t="s">
        <v>79</v>
      </c>
      <c r="D195" s="39" t="s">
        <v>622</v>
      </c>
      <c r="E195" s="40">
        <v>2018</v>
      </c>
      <c r="F195" s="40">
        <v>80</v>
      </c>
      <c r="G195" s="40"/>
      <c r="H195" s="40">
        <v>80</v>
      </c>
      <c r="I195" s="40"/>
      <c r="J195" s="40"/>
      <c r="K195" s="40"/>
      <c r="L195" s="40"/>
      <c r="M195" s="40"/>
      <c r="N195" s="40">
        <v>80</v>
      </c>
      <c r="O195" s="40"/>
      <c r="P195" s="40">
        <v>80</v>
      </c>
      <c r="Q195" s="40"/>
      <c r="R195" s="40"/>
      <c r="S195" s="40"/>
      <c r="T195" s="40">
        <v>64</v>
      </c>
      <c r="U195" s="39" t="s">
        <v>573</v>
      </c>
      <c r="V195" s="40" t="s">
        <v>36</v>
      </c>
      <c r="W195" s="40" t="s">
        <v>597</v>
      </c>
      <c r="X195" s="40" t="s">
        <v>598</v>
      </c>
      <c r="Y195" s="40" t="s">
        <v>599</v>
      </c>
      <c r="Z195" s="39"/>
    </row>
    <row r="196" s="15" customFormat="true" ht="74" customHeight="true" spans="1:26">
      <c r="A196" s="60">
        <v>177</v>
      </c>
      <c r="B196" s="39" t="s">
        <v>623</v>
      </c>
      <c r="C196" s="40" t="s">
        <v>32</v>
      </c>
      <c r="D196" s="39" t="s">
        <v>624</v>
      </c>
      <c r="E196" s="40" t="s">
        <v>63</v>
      </c>
      <c r="F196" s="40">
        <v>4617</v>
      </c>
      <c r="G196" s="40">
        <v>1847</v>
      </c>
      <c r="H196" s="40">
        <v>2770</v>
      </c>
      <c r="I196" s="40"/>
      <c r="J196" s="40"/>
      <c r="K196" s="40"/>
      <c r="L196" s="40">
        <v>923</v>
      </c>
      <c r="M196" s="40">
        <v>461</v>
      </c>
      <c r="N196" s="40">
        <v>3251</v>
      </c>
      <c r="O196" s="40">
        <v>1478</v>
      </c>
      <c r="P196" s="40">
        <v>1773</v>
      </c>
      <c r="Q196" s="40"/>
      <c r="R196" s="40"/>
      <c r="S196" s="40"/>
      <c r="T196" s="40">
        <v>1418</v>
      </c>
      <c r="U196" s="39" t="s">
        <v>625</v>
      </c>
      <c r="V196" s="40" t="s">
        <v>36</v>
      </c>
      <c r="W196" s="40" t="s">
        <v>498</v>
      </c>
      <c r="X196" s="40" t="s">
        <v>499</v>
      </c>
      <c r="Y196" s="40" t="s">
        <v>500</v>
      </c>
      <c r="Z196" s="39"/>
    </row>
    <row r="197" s="15" customFormat="true" ht="127" customHeight="true" spans="1:26">
      <c r="A197" s="60">
        <v>178</v>
      </c>
      <c r="B197" s="39" t="s">
        <v>626</v>
      </c>
      <c r="C197" s="40" t="s">
        <v>49</v>
      </c>
      <c r="D197" s="39" t="s">
        <v>627</v>
      </c>
      <c r="E197" s="40" t="s">
        <v>146</v>
      </c>
      <c r="F197" s="40">
        <v>22358</v>
      </c>
      <c r="G197" s="40">
        <v>8943</v>
      </c>
      <c r="H197" s="40">
        <v>13415</v>
      </c>
      <c r="I197" s="40"/>
      <c r="J197" s="40"/>
      <c r="K197" s="40"/>
      <c r="L197" s="40">
        <v>6000</v>
      </c>
      <c r="M197" s="40">
        <v>6000</v>
      </c>
      <c r="N197" s="40">
        <v>7400</v>
      </c>
      <c r="O197" s="40">
        <v>5000</v>
      </c>
      <c r="P197" s="40">
        <v>2400</v>
      </c>
      <c r="Q197" s="40"/>
      <c r="R197" s="40"/>
      <c r="S197" s="40"/>
      <c r="T197" s="40">
        <v>1920</v>
      </c>
      <c r="U197" s="39" t="s">
        <v>628</v>
      </c>
      <c r="V197" s="40" t="s">
        <v>36</v>
      </c>
      <c r="W197" s="40" t="s">
        <v>498</v>
      </c>
      <c r="X197" s="40" t="s">
        <v>499</v>
      </c>
      <c r="Y197" s="40" t="s">
        <v>500</v>
      </c>
      <c r="Z197" s="39" t="s">
        <v>76</v>
      </c>
    </row>
    <row r="198" s="15" customFormat="true" ht="56" customHeight="true" spans="1:26">
      <c r="A198" s="60">
        <v>179</v>
      </c>
      <c r="B198" s="39" t="s">
        <v>629</v>
      </c>
      <c r="C198" s="40" t="s">
        <v>49</v>
      </c>
      <c r="D198" s="39" t="s">
        <v>630</v>
      </c>
      <c r="E198" s="40" t="s">
        <v>129</v>
      </c>
      <c r="F198" s="40">
        <v>22345</v>
      </c>
      <c r="G198" s="40">
        <v>8938</v>
      </c>
      <c r="H198" s="40">
        <v>13407</v>
      </c>
      <c r="I198" s="40"/>
      <c r="J198" s="40"/>
      <c r="K198" s="40"/>
      <c r="L198" s="40"/>
      <c r="M198" s="40"/>
      <c r="N198" s="40">
        <v>12513</v>
      </c>
      <c r="O198" s="40">
        <v>8938</v>
      </c>
      <c r="P198" s="40">
        <v>3575</v>
      </c>
      <c r="Q198" s="40"/>
      <c r="R198" s="40"/>
      <c r="S198" s="40"/>
      <c r="T198" s="40">
        <v>2860</v>
      </c>
      <c r="U198" s="39" t="s">
        <v>631</v>
      </c>
      <c r="V198" s="40" t="s">
        <v>36</v>
      </c>
      <c r="W198" s="40" t="s">
        <v>498</v>
      </c>
      <c r="X198" s="40" t="s">
        <v>499</v>
      </c>
      <c r="Y198" s="40" t="s">
        <v>500</v>
      </c>
      <c r="Z198" s="39" t="s">
        <v>76</v>
      </c>
    </row>
    <row r="199" s="15" customFormat="true" ht="53" customHeight="true" spans="1:26">
      <c r="A199" s="60">
        <v>180</v>
      </c>
      <c r="B199" s="39" t="s">
        <v>632</v>
      </c>
      <c r="C199" s="40" t="s">
        <v>49</v>
      </c>
      <c r="D199" s="39" t="s">
        <v>633</v>
      </c>
      <c r="E199" s="40" t="s">
        <v>146</v>
      </c>
      <c r="F199" s="40">
        <v>3725</v>
      </c>
      <c r="G199" s="40">
        <v>1490</v>
      </c>
      <c r="H199" s="40">
        <v>2235</v>
      </c>
      <c r="I199" s="40"/>
      <c r="J199" s="40"/>
      <c r="K199" s="40"/>
      <c r="L199" s="40"/>
      <c r="M199" s="40"/>
      <c r="N199" s="40">
        <v>1967</v>
      </c>
      <c r="O199" s="40">
        <v>894</v>
      </c>
      <c r="P199" s="40">
        <v>1073</v>
      </c>
      <c r="Q199" s="40"/>
      <c r="R199" s="40"/>
      <c r="S199" s="40"/>
      <c r="T199" s="40">
        <v>858</v>
      </c>
      <c r="U199" s="39" t="s">
        <v>631</v>
      </c>
      <c r="V199" s="40" t="s">
        <v>36</v>
      </c>
      <c r="W199" s="40" t="s">
        <v>498</v>
      </c>
      <c r="X199" s="40" t="s">
        <v>499</v>
      </c>
      <c r="Y199" s="40" t="s">
        <v>500</v>
      </c>
      <c r="Z199" s="39"/>
    </row>
    <row r="200" s="4" customFormat="true" ht="103" customHeight="true" spans="1:26">
      <c r="A200" s="60">
        <v>181</v>
      </c>
      <c r="B200" s="34" t="s">
        <v>634</v>
      </c>
      <c r="C200" s="49" t="s">
        <v>49</v>
      </c>
      <c r="D200" s="34" t="s">
        <v>635</v>
      </c>
      <c r="E200" s="33" t="s">
        <v>636</v>
      </c>
      <c r="F200" s="33">
        <v>2600</v>
      </c>
      <c r="G200" s="33">
        <v>1040</v>
      </c>
      <c r="H200" s="33">
        <v>1560</v>
      </c>
      <c r="I200" s="49"/>
      <c r="J200" s="49"/>
      <c r="K200" s="49"/>
      <c r="L200" s="33"/>
      <c r="M200" s="33"/>
      <c r="N200" s="33">
        <v>200</v>
      </c>
      <c r="O200" s="33"/>
      <c r="P200" s="33">
        <v>200</v>
      </c>
      <c r="Q200" s="49"/>
      <c r="R200" s="33"/>
      <c r="S200" s="49"/>
      <c r="T200" s="33">
        <v>200</v>
      </c>
      <c r="U200" s="34" t="s">
        <v>637</v>
      </c>
      <c r="V200" s="40" t="s">
        <v>36</v>
      </c>
      <c r="W200" s="33" t="s">
        <v>419</v>
      </c>
      <c r="X200" s="33" t="s">
        <v>420</v>
      </c>
      <c r="Y200" s="33" t="s">
        <v>421</v>
      </c>
      <c r="Z200" s="57"/>
    </row>
    <row r="201" s="15" customFormat="true" ht="49" customHeight="true" spans="1:26">
      <c r="A201" s="60">
        <v>182</v>
      </c>
      <c r="B201" s="39" t="s">
        <v>638</v>
      </c>
      <c r="C201" s="40" t="s">
        <v>49</v>
      </c>
      <c r="D201" s="39" t="s">
        <v>639</v>
      </c>
      <c r="E201" s="40" t="s">
        <v>146</v>
      </c>
      <c r="F201" s="40">
        <v>2040</v>
      </c>
      <c r="G201" s="60">
        <v>816</v>
      </c>
      <c r="H201" s="40">
        <v>1224</v>
      </c>
      <c r="I201" s="60"/>
      <c r="J201" s="60"/>
      <c r="K201" s="60"/>
      <c r="L201" s="60"/>
      <c r="M201" s="60"/>
      <c r="N201" s="40">
        <v>1500</v>
      </c>
      <c r="O201" s="60">
        <v>816</v>
      </c>
      <c r="P201" s="40">
        <v>684</v>
      </c>
      <c r="Q201" s="60"/>
      <c r="R201" s="60"/>
      <c r="S201" s="60"/>
      <c r="T201" s="60">
        <v>547</v>
      </c>
      <c r="U201" s="39" t="s">
        <v>640</v>
      </c>
      <c r="V201" s="40" t="s">
        <v>36</v>
      </c>
      <c r="W201" s="40" t="s">
        <v>498</v>
      </c>
      <c r="X201" s="40" t="s">
        <v>499</v>
      </c>
      <c r="Y201" s="40" t="s">
        <v>500</v>
      </c>
      <c r="Z201" s="39"/>
    </row>
    <row r="202" s="4" customFormat="true" ht="45" customHeight="true" spans="1:26">
      <c r="A202" s="60">
        <v>183</v>
      </c>
      <c r="B202" s="39" t="s">
        <v>641</v>
      </c>
      <c r="C202" s="40" t="s">
        <v>49</v>
      </c>
      <c r="D202" s="39" t="s">
        <v>642</v>
      </c>
      <c r="E202" s="40" t="s">
        <v>146</v>
      </c>
      <c r="F202" s="40">
        <v>2000</v>
      </c>
      <c r="G202" s="60">
        <v>800</v>
      </c>
      <c r="H202" s="40">
        <v>1200</v>
      </c>
      <c r="I202" s="60"/>
      <c r="J202" s="60"/>
      <c r="K202" s="60"/>
      <c r="L202" s="60"/>
      <c r="M202" s="60"/>
      <c r="N202" s="40">
        <v>1000</v>
      </c>
      <c r="O202" s="60">
        <v>600</v>
      </c>
      <c r="P202" s="40">
        <v>400</v>
      </c>
      <c r="Q202" s="60"/>
      <c r="R202" s="60"/>
      <c r="S202" s="60"/>
      <c r="T202" s="60">
        <v>320</v>
      </c>
      <c r="U202" s="39" t="s">
        <v>643</v>
      </c>
      <c r="V202" s="40" t="s">
        <v>36</v>
      </c>
      <c r="W202" s="40" t="s">
        <v>498</v>
      </c>
      <c r="X202" s="40" t="s">
        <v>499</v>
      </c>
      <c r="Y202" s="40" t="s">
        <v>500</v>
      </c>
      <c r="Z202" s="39"/>
    </row>
    <row r="203" s="4" customFormat="true" ht="47" customHeight="true" spans="1:26">
      <c r="A203" s="60">
        <v>184</v>
      </c>
      <c r="B203" s="39" t="s">
        <v>644</v>
      </c>
      <c r="C203" s="40" t="s">
        <v>49</v>
      </c>
      <c r="D203" s="39" t="s">
        <v>645</v>
      </c>
      <c r="E203" s="40" t="s">
        <v>146</v>
      </c>
      <c r="F203" s="40">
        <v>1977</v>
      </c>
      <c r="G203" s="40"/>
      <c r="H203" s="40">
        <v>1977</v>
      </c>
      <c r="I203" s="40"/>
      <c r="J203" s="40"/>
      <c r="K203" s="40"/>
      <c r="L203" s="40">
        <v>110</v>
      </c>
      <c r="M203" s="40">
        <v>2</v>
      </c>
      <c r="N203" s="40">
        <v>1867</v>
      </c>
      <c r="O203" s="40"/>
      <c r="P203" s="40">
        <v>1867</v>
      </c>
      <c r="Q203" s="40"/>
      <c r="R203" s="40"/>
      <c r="S203" s="40"/>
      <c r="T203" s="40"/>
      <c r="U203" s="39" t="s">
        <v>646</v>
      </c>
      <c r="V203" s="40" t="s">
        <v>36</v>
      </c>
      <c r="W203" s="40" t="s">
        <v>549</v>
      </c>
      <c r="X203" s="40" t="s">
        <v>550</v>
      </c>
      <c r="Y203" s="40" t="s">
        <v>551</v>
      </c>
      <c r="Z203" s="39"/>
    </row>
    <row r="204" s="4" customFormat="true" ht="45" customHeight="true" spans="1:26">
      <c r="A204" s="60">
        <v>185</v>
      </c>
      <c r="B204" s="34" t="s">
        <v>647</v>
      </c>
      <c r="C204" s="40" t="s">
        <v>49</v>
      </c>
      <c r="D204" s="34" t="s">
        <v>648</v>
      </c>
      <c r="E204" s="40" t="s">
        <v>146</v>
      </c>
      <c r="F204" s="33">
        <v>1500</v>
      </c>
      <c r="G204" s="33"/>
      <c r="H204" s="33">
        <v>300</v>
      </c>
      <c r="I204" s="87"/>
      <c r="J204" s="33">
        <v>1200</v>
      </c>
      <c r="K204" s="87"/>
      <c r="L204" s="33"/>
      <c r="M204" s="33"/>
      <c r="N204" s="44">
        <v>500</v>
      </c>
      <c r="O204" s="44"/>
      <c r="P204" s="44">
        <v>100</v>
      </c>
      <c r="Q204" s="33"/>
      <c r="R204" s="44">
        <v>400</v>
      </c>
      <c r="S204" s="33"/>
      <c r="T204" s="33"/>
      <c r="U204" s="39" t="s">
        <v>649</v>
      </c>
      <c r="V204" s="40" t="s">
        <v>36</v>
      </c>
      <c r="W204" s="40" t="s">
        <v>491</v>
      </c>
      <c r="X204" s="40" t="s">
        <v>492</v>
      </c>
      <c r="Y204" s="40" t="s">
        <v>650</v>
      </c>
      <c r="Z204" s="39"/>
    </row>
    <row r="205" s="4" customFormat="true" ht="50.1" customHeight="true" spans="1:26">
      <c r="A205" s="60">
        <v>186</v>
      </c>
      <c r="B205" s="34" t="s">
        <v>651</v>
      </c>
      <c r="C205" s="40" t="s">
        <v>49</v>
      </c>
      <c r="D205" s="34" t="s">
        <v>652</v>
      </c>
      <c r="E205" s="40" t="s">
        <v>146</v>
      </c>
      <c r="F205" s="33">
        <v>1000</v>
      </c>
      <c r="G205" s="33"/>
      <c r="H205" s="33">
        <v>200</v>
      </c>
      <c r="I205" s="87"/>
      <c r="J205" s="33">
        <v>800</v>
      </c>
      <c r="K205" s="87"/>
      <c r="L205" s="33"/>
      <c r="M205" s="33"/>
      <c r="N205" s="44">
        <v>300</v>
      </c>
      <c r="O205" s="44"/>
      <c r="P205" s="44">
        <v>60</v>
      </c>
      <c r="Q205" s="33"/>
      <c r="R205" s="44">
        <v>240</v>
      </c>
      <c r="S205" s="33"/>
      <c r="T205" s="33"/>
      <c r="U205" s="39" t="s">
        <v>649</v>
      </c>
      <c r="V205" s="40" t="s">
        <v>36</v>
      </c>
      <c r="W205" s="40" t="s">
        <v>491</v>
      </c>
      <c r="X205" s="40" t="s">
        <v>492</v>
      </c>
      <c r="Y205" s="40" t="s">
        <v>653</v>
      </c>
      <c r="Z205" s="39"/>
    </row>
    <row r="206" s="4" customFormat="true" ht="81.95" customHeight="true" spans="1:26">
      <c r="A206" s="60">
        <v>187</v>
      </c>
      <c r="B206" s="39" t="s">
        <v>654</v>
      </c>
      <c r="C206" s="40" t="s">
        <v>49</v>
      </c>
      <c r="D206" s="39" t="s">
        <v>655</v>
      </c>
      <c r="E206" s="40" t="s">
        <v>146</v>
      </c>
      <c r="F206" s="40">
        <v>980</v>
      </c>
      <c r="G206" s="40">
        <v>392</v>
      </c>
      <c r="H206" s="40">
        <v>588</v>
      </c>
      <c r="I206" s="40"/>
      <c r="J206" s="40"/>
      <c r="K206" s="40"/>
      <c r="L206" s="40"/>
      <c r="M206" s="40"/>
      <c r="N206" s="40">
        <v>490</v>
      </c>
      <c r="O206" s="40">
        <v>196</v>
      </c>
      <c r="P206" s="40">
        <v>294</v>
      </c>
      <c r="Q206" s="40"/>
      <c r="R206" s="40"/>
      <c r="S206" s="40"/>
      <c r="T206" s="40">
        <v>235</v>
      </c>
      <c r="U206" s="39" t="s">
        <v>656</v>
      </c>
      <c r="V206" s="40" t="s">
        <v>36</v>
      </c>
      <c r="W206" s="40" t="s">
        <v>556</v>
      </c>
      <c r="X206" s="40" t="s">
        <v>580</v>
      </c>
      <c r="Y206" s="40" t="s">
        <v>581</v>
      </c>
      <c r="Z206" s="39"/>
    </row>
    <row r="207" s="15" customFormat="true" ht="68.1" customHeight="true" spans="1:26">
      <c r="A207" s="60">
        <v>188</v>
      </c>
      <c r="B207" s="39" t="s">
        <v>657</v>
      </c>
      <c r="C207" s="40" t="s">
        <v>49</v>
      </c>
      <c r="D207" s="39" t="s">
        <v>658</v>
      </c>
      <c r="E207" s="40" t="s">
        <v>146</v>
      </c>
      <c r="F207" s="40">
        <v>750</v>
      </c>
      <c r="G207" s="60">
        <v>300</v>
      </c>
      <c r="H207" s="40">
        <v>450</v>
      </c>
      <c r="I207" s="60"/>
      <c r="J207" s="60"/>
      <c r="K207" s="60"/>
      <c r="L207" s="60"/>
      <c r="M207" s="60"/>
      <c r="N207" s="40">
        <v>500</v>
      </c>
      <c r="O207" s="60">
        <v>300</v>
      </c>
      <c r="P207" s="40">
        <v>200</v>
      </c>
      <c r="Q207" s="60"/>
      <c r="R207" s="60"/>
      <c r="S207" s="60"/>
      <c r="T207" s="60">
        <v>160</v>
      </c>
      <c r="U207" s="39" t="s">
        <v>659</v>
      </c>
      <c r="V207" s="40" t="s">
        <v>36</v>
      </c>
      <c r="W207" s="40" t="s">
        <v>498</v>
      </c>
      <c r="X207" s="40" t="s">
        <v>499</v>
      </c>
      <c r="Y207" s="40" t="s">
        <v>500</v>
      </c>
      <c r="Z207" s="39"/>
    </row>
    <row r="208" s="4" customFormat="true" ht="66" customHeight="true" spans="1:26">
      <c r="A208" s="60">
        <v>189</v>
      </c>
      <c r="B208" s="39" t="s">
        <v>660</v>
      </c>
      <c r="C208" s="40" t="s">
        <v>49</v>
      </c>
      <c r="D208" s="39" t="s">
        <v>661</v>
      </c>
      <c r="E208" s="40" t="s">
        <v>146</v>
      </c>
      <c r="F208" s="40">
        <v>656</v>
      </c>
      <c r="G208" s="40">
        <v>656</v>
      </c>
      <c r="H208" s="40"/>
      <c r="I208" s="40"/>
      <c r="J208" s="40"/>
      <c r="K208" s="40"/>
      <c r="L208" s="40"/>
      <c r="M208" s="40"/>
      <c r="N208" s="40">
        <v>350</v>
      </c>
      <c r="O208" s="40">
        <v>350</v>
      </c>
      <c r="P208" s="40"/>
      <c r="Q208" s="40"/>
      <c r="R208" s="40"/>
      <c r="S208" s="40"/>
      <c r="T208" s="40"/>
      <c r="U208" s="39" t="s">
        <v>649</v>
      </c>
      <c r="V208" s="40" t="s">
        <v>36</v>
      </c>
      <c r="W208" s="40" t="s">
        <v>597</v>
      </c>
      <c r="X208" s="40" t="s">
        <v>598</v>
      </c>
      <c r="Y208" s="40" t="s">
        <v>599</v>
      </c>
      <c r="Z208" s="39"/>
    </row>
    <row r="209" s="15" customFormat="true" ht="63" customHeight="true" spans="1:26">
      <c r="A209" s="60">
        <v>190</v>
      </c>
      <c r="B209" s="39" t="s">
        <v>662</v>
      </c>
      <c r="C209" s="40" t="s">
        <v>71</v>
      </c>
      <c r="D209" s="39" t="s">
        <v>663</v>
      </c>
      <c r="E209" s="40" t="s">
        <v>73</v>
      </c>
      <c r="F209" s="40">
        <v>180000</v>
      </c>
      <c r="G209" s="40">
        <v>72000</v>
      </c>
      <c r="H209" s="40">
        <v>108000</v>
      </c>
      <c r="I209" s="40"/>
      <c r="J209" s="40"/>
      <c r="K209" s="40"/>
      <c r="L209" s="40"/>
      <c r="M209" s="40"/>
      <c r="N209" s="40">
        <v>36590</v>
      </c>
      <c r="O209" s="40">
        <v>16632</v>
      </c>
      <c r="P209" s="40">
        <v>19958</v>
      </c>
      <c r="Q209" s="40"/>
      <c r="R209" s="40"/>
      <c r="S209" s="40"/>
      <c r="T209" s="40">
        <v>15966</v>
      </c>
      <c r="U209" s="39" t="s">
        <v>664</v>
      </c>
      <c r="V209" s="40" t="s">
        <v>36</v>
      </c>
      <c r="W209" s="40" t="s">
        <v>498</v>
      </c>
      <c r="X209" s="40" t="s">
        <v>499</v>
      </c>
      <c r="Y209" s="40" t="s">
        <v>500</v>
      </c>
      <c r="Z209" s="39"/>
    </row>
    <row r="210" s="15" customFormat="true" ht="47.1" customHeight="true" spans="1:26">
      <c r="A210" s="60">
        <v>191</v>
      </c>
      <c r="B210" s="39" t="s">
        <v>665</v>
      </c>
      <c r="C210" s="40" t="s">
        <v>71</v>
      </c>
      <c r="D210" s="39" t="s">
        <v>666</v>
      </c>
      <c r="E210" s="40" t="s">
        <v>73</v>
      </c>
      <c r="F210" s="60">
        <v>31000</v>
      </c>
      <c r="G210" s="60">
        <v>12400</v>
      </c>
      <c r="H210" s="60">
        <v>18600</v>
      </c>
      <c r="I210" s="60"/>
      <c r="J210" s="60"/>
      <c r="K210" s="60"/>
      <c r="L210" s="60"/>
      <c r="M210" s="60"/>
      <c r="N210" s="60">
        <v>1760</v>
      </c>
      <c r="O210" s="60"/>
      <c r="P210" s="60">
        <v>1760</v>
      </c>
      <c r="Q210" s="60"/>
      <c r="R210" s="60"/>
      <c r="S210" s="60"/>
      <c r="T210" s="60">
        <v>1408</v>
      </c>
      <c r="U210" s="39" t="s">
        <v>646</v>
      </c>
      <c r="V210" s="40" t="s">
        <v>36</v>
      </c>
      <c r="W210" s="40" t="s">
        <v>498</v>
      </c>
      <c r="X210" s="40" t="s">
        <v>499</v>
      </c>
      <c r="Y210" s="40" t="s">
        <v>500</v>
      </c>
      <c r="Z210" s="39"/>
    </row>
    <row r="211" s="4" customFormat="true" ht="41" customHeight="true" spans="1:26">
      <c r="A211" s="60">
        <v>192</v>
      </c>
      <c r="B211" s="77" t="s">
        <v>667</v>
      </c>
      <c r="C211" s="40" t="s">
        <v>71</v>
      </c>
      <c r="D211" s="78" t="s">
        <v>668</v>
      </c>
      <c r="E211" s="40" t="s">
        <v>73</v>
      </c>
      <c r="F211" s="60">
        <v>10854</v>
      </c>
      <c r="G211" s="40"/>
      <c r="H211" s="60">
        <v>2171</v>
      </c>
      <c r="I211" s="40"/>
      <c r="J211" s="40">
        <v>8683</v>
      </c>
      <c r="K211" s="40"/>
      <c r="L211" s="60"/>
      <c r="M211" s="60"/>
      <c r="N211" s="60">
        <v>3240</v>
      </c>
      <c r="O211" s="60"/>
      <c r="P211" s="60">
        <v>600</v>
      </c>
      <c r="Q211" s="60"/>
      <c r="R211" s="60">
        <v>2640</v>
      </c>
      <c r="S211" s="60"/>
      <c r="T211" s="60">
        <v>528</v>
      </c>
      <c r="U211" s="39" t="s">
        <v>669</v>
      </c>
      <c r="V211" s="40" t="s">
        <v>36</v>
      </c>
      <c r="W211" s="40" t="s">
        <v>491</v>
      </c>
      <c r="X211" s="40" t="s">
        <v>492</v>
      </c>
      <c r="Y211" s="40" t="s">
        <v>493</v>
      </c>
      <c r="Z211" s="39"/>
    </row>
    <row r="212" s="15" customFormat="true" ht="74.1" customHeight="true" spans="1:26">
      <c r="A212" s="60">
        <v>193</v>
      </c>
      <c r="B212" s="39" t="s">
        <v>670</v>
      </c>
      <c r="C212" s="40" t="s">
        <v>71</v>
      </c>
      <c r="D212" s="39" t="s">
        <v>671</v>
      </c>
      <c r="E212" s="40" t="s">
        <v>73</v>
      </c>
      <c r="F212" s="60">
        <v>8394</v>
      </c>
      <c r="G212" s="60">
        <v>3358</v>
      </c>
      <c r="H212" s="60">
        <v>5036</v>
      </c>
      <c r="I212" s="60"/>
      <c r="J212" s="60"/>
      <c r="K212" s="60"/>
      <c r="L212" s="60"/>
      <c r="M212" s="60"/>
      <c r="N212" s="60">
        <v>700</v>
      </c>
      <c r="O212" s="60"/>
      <c r="P212" s="60">
        <v>700</v>
      </c>
      <c r="Q212" s="60"/>
      <c r="R212" s="60"/>
      <c r="S212" s="60"/>
      <c r="T212" s="60">
        <v>560</v>
      </c>
      <c r="U212" s="39" t="s">
        <v>646</v>
      </c>
      <c r="V212" s="40" t="s">
        <v>36</v>
      </c>
      <c r="W212" s="40" t="s">
        <v>498</v>
      </c>
      <c r="X212" s="40" t="s">
        <v>499</v>
      </c>
      <c r="Y212" s="40" t="s">
        <v>500</v>
      </c>
      <c r="Z212" s="39"/>
    </row>
    <row r="213" s="15" customFormat="true" ht="51" customHeight="true" spans="1:26">
      <c r="A213" s="60">
        <v>194</v>
      </c>
      <c r="B213" s="39" t="s">
        <v>672</v>
      </c>
      <c r="C213" s="40" t="s">
        <v>71</v>
      </c>
      <c r="D213" s="39" t="s">
        <v>673</v>
      </c>
      <c r="E213" s="40" t="s">
        <v>73</v>
      </c>
      <c r="F213" s="40">
        <v>6500</v>
      </c>
      <c r="G213" s="60">
        <v>2600</v>
      </c>
      <c r="H213" s="40">
        <v>3900</v>
      </c>
      <c r="I213" s="60"/>
      <c r="J213" s="60"/>
      <c r="K213" s="60"/>
      <c r="L213" s="60"/>
      <c r="M213" s="60"/>
      <c r="N213" s="40">
        <v>1000</v>
      </c>
      <c r="O213" s="60">
        <v>500</v>
      </c>
      <c r="P213" s="40">
        <v>500</v>
      </c>
      <c r="Q213" s="60"/>
      <c r="R213" s="60"/>
      <c r="S213" s="60"/>
      <c r="T213" s="60">
        <v>400</v>
      </c>
      <c r="U213" s="39" t="s">
        <v>674</v>
      </c>
      <c r="V213" s="40" t="s">
        <v>36</v>
      </c>
      <c r="W213" s="40" t="s">
        <v>498</v>
      </c>
      <c r="X213" s="40" t="s">
        <v>499</v>
      </c>
      <c r="Y213" s="40" t="s">
        <v>500</v>
      </c>
      <c r="Z213" s="39"/>
    </row>
    <row r="214" s="4" customFormat="true" ht="54.95" customHeight="true" spans="1:26">
      <c r="A214" s="60">
        <v>195</v>
      </c>
      <c r="B214" s="39" t="s">
        <v>675</v>
      </c>
      <c r="C214" s="40" t="s">
        <v>71</v>
      </c>
      <c r="D214" s="39" t="s">
        <v>676</v>
      </c>
      <c r="E214" s="40" t="s">
        <v>73</v>
      </c>
      <c r="F214" s="40">
        <v>6000</v>
      </c>
      <c r="G214" s="40">
        <v>2400</v>
      </c>
      <c r="H214" s="40">
        <v>3600</v>
      </c>
      <c r="I214" s="40"/>
      <c r="J214" s="40"/>
      <c r="K214" s="40"/>
      <c r="L214" s="40"/>
      <c r="M214" s="40"/>
      <c r="N214" s="40">
        <v>100</v>
      </c>
      <c r="O214" s="40"/>
      <c r="P214" s="40">
        <v>100</v>
      </c>
      <c r="Q214" s="40"/>
      <c r="R214" s="40"/>
      <c r="S214" s="40"/>
      <c r="T214" s="40">
        <v>80</v>
      </c>
      <c r="U214" s="39" t="s">
        <v>677</v>
      </c>
      <c r="V214" s="40" t="s">
        <v>36</v>
      </c>
      <c r="W214" s="40" t="s">
        <v>556</v>
      </c>
      <c r="X214" s="40" t="s">
        <v>580</v>
      </c>
      <c r="Y214" s="40" t="s">
        <v>581</v>
      </c>
      <c r="Z214" s="39"/>
    </row>
    <row r="215" s="4" customFormat="true" ht="41" customHeight="true" spans="1:26">
      <c r="A215" s="60">
        <v>196</v>
      </c>
      <c r="B215" s="39" t="s">
        <v>678</v>
      </c>
      <c r="C215" s="40" t="s">
        <v>71</v>
      </c>
      <c r="D215" s="39" t="s">
        <v>679</v>
      </c>
      <c r="E215" s="40" t="s">
        <v>73</v>
      </c>
      <c r="F215" s="40">
        <v>5500</v>
      </c>
      <c r="G215" s="40">
        <v>2200</v>
      </c>
      <c r="H215" s="40">
        <v>3300</v>
      </c>
      <c r="I215" s="40"/>
      <c r="J215" s="40"/>
      <c r="K215" s="40"/>
      <c r="L215" s="40"/>
      <c r="M215" s="40"/>
      <c r="N215" s="40">
        <v>5500</v>
      </c>
      <c r="O215" s="40">
        <v>2200</v>
      </c>
      <c r="P215" s="40">
        <v>3300</v>
      </c>
      <c r="Q215" s="40"/>
      <c r="R215" s="40"/>
      <c r="S215" s="40"/>
      <c r="T215" s="40">
        <v>1650</v>
      </c>
      <c r="U215" s="39" t="s">
        <v>680</v>
      </c>
      <c r="V215" s="40" t="s">
        <v>36</v>
      </c>
      <c r="W215" s="40" t="s">
        <v>681</v>
      </c>
      <c r="X215" s="40" t="s">
        <v>682</v>
      </c>
      <c r="Y215" s="40" t="s">
        <v>683</v>
      </c>
      <c r="Z215" s="39"/>
    </row>
    <row r="216" s="15" customFormat="true" ht="48.95" customHeight="true" spans="1:26">
      <c r="A216" s="60">
        <v>197</v>
      </c>
      <c r="B216" s="39" t="s">
        <v>684</v>
      </c>
      <c r="C216" s="40" t="s">
        <v>71</v>
      </c>
      <c r="D216" s="39" t="s">
        <v>685</v>
      </c>
      <c r="E216" s="40" t="s">
        <v>73</v>
      </c>
      <c r="F216" s="40">
        <v>5500</v>
      </c>
      <c r="G216" s="40">
        <f>F216*0.4</f>
        <v>2200</v>
      </c>
      <c r="H216" s="40">
        <f>F216*0.6</f>
        <v>3300</v>
      </c>
      <c r="I216" s="40"/>
      <c r="J216" s="40"/>
      <c r="K216" s="40"/>
      <c r="L216" s="40"/>
      <c r="M216" s="40"/>
      <c r="N216" s="40">
        <v>200</v>
      </c>
      <c r="O216" s="40"/>
      <c r="P216" s="40">
        <v>200</v>
      </c>
      <c r="Q216" s="40"/>
      <c r="R216" s="40"/>
      <c r="S216" s="40"/>
      <c r="T216" s="40">
        <v>160</v>
      </c>
      <c r="U216" s="39" t="s">
        <v>669</v>
      </c>
      <c r="V216" s="40" t="s">
        <v>36</v>
      </c>
      <c r="W216" s="40" t="s">
        <v>498</v>
      </c>
      <c r="X216" s="40" t="s">
        <v>499</v>
      </c>
      <c r="Y216" s="40" t="s">
        <v>500</v>
      </c>
      <c r="Z216" s="39"/>
    </row>
    <row r="217" s="4" customFormat="true" ht="47.1" customHeight="true" spans="1:26">
      <c r="A217" s="60">
        <v>198</v>
      </c>
      <c r="B217" s="77" t="s">
        <v>686</v>
      </c>
      <c r="C217" s="40" t="s">
        <v>71</v>
      </c>
      <c r="D217" s="39" t="s">
        <v>687</v>
      </c>
      <c r="E217" s="40" t="s">
        <v>73</v>
      </c>
      <c r="F217" s="60">
        <v>5000</v>
      </c>
      <c r="G217" s="40"/>
      <c r="H217" s="60">
        <f>F217*0.2</f>
        <v>1000</v>
      </c>
      <c r="I217" s="40"/>
      <c r="J217" s="40">
        <f>F217*0.8</f>
        <v>4000</v>
      </c>
      <c r="K217" s="40"/>
      <c r="L217" s="60"/>
      <c r="M217" s="60"/>
      <c r="N217" s="60">
        <v>500</v>
      </c>
      <c r="O217" s="60"/>
      <c r="P217" s="60">
        <f>N217*0.2</f>
        <v>100</v>
      </c>
      <c r="Q217" s="60"/>
      <c r="R217" s="60">
        <f>N217*0.8</f>
        <v>400</v>
      </c>
      <c r="S217" s="60"/>
      <c r="T217" s="60">
        <v>80</v>
      </c>
      <c r="U217" s="39" t="s">
        <v>669</v>
      </c>
      <c r="V217" s="40" t="s">
        <v>36</v>
      </c>
      <c r="W217" s="40" t="s">
        <v>491</v>
      </c>
      <c r="X217" s="40" t="s">
        <v>492</v>
      </c>
      <c r="Y217" s="40" t="s">
        <v>493</v>
      </c>
      <c r="Z217" s="39"/>
    </row>
    <row r="218" s="4" customFormat="true" ht="41" customHeight="true" spans="1:26">
      <c r="A218" s="60">
        <v>199</v>
      </c>
      <c r="B218" s="39" t="s">
        <v>688</v>
      </c>
      <c r="C218" s="60" t="s">
        <v>71</v>
      </c>
      <c r="D218" s="39" t="s">
        <v>689</v>
      </c>
      <c r="E218" s="40" t="s">
        <v>73</v>
      </c>
      <c r="F218" s="60">
        <v>5000</v>
      </c>
      <c r="G218" s="60">
        <v>2000</v>
      </c>
      <c r="H218" s="60">
        <v>3000</v>
      </c>
      <c r="I218" s="60"/>
      <c r="J218" s="60"/>
      <c r="K218" s="60"/>
      <c r="L218" s="60"/>
      <c r="M218" s="60"/>
      <c r="N218" s="60">
        <v>600</v>
      </c>
      <c r="O218" s="60"/>
      <c r="P218" s="60">
        <f>N218</f>
        <v>600</v>
      </c>
      <c r="Q218" s="60"/>
      <c r="R218" s="60"/>
      <c r="S218" s="60"/>
      <c r="T218" s="60">
        <v>480</v>
      </c>
      <c r="U218" s="39" t="s">
        <v>669</v>
      </c>
      <c r="V218" s="40" t="s">
        <v>36</v>
      </c>
      <c r="W218" s="40" t="s">
        <v>498</v>
      </c>
      <c r="X218" s="40" t="s">
        <v>499</v>
      </c>
      <c r="Y218" s="40" t="s">
        <v>500</v>
      </c>
      <c r="Z218" s="39"/>
    </row>
    <row r="219" s="14" customFormat="true" ht="51" customHeight="true" spans="1:26">
      <c r="A219" s="60">
        <v>200</v>
      </c>
      <c r="B219" s="39" t="s">
        <v>690</v>
      </c>
      <c r="C219" s="40" t="s">
        <v>71</v>
      </c>
      <c r="D219" s="39" t="s">
        <v>691</v>
      </c>
      <c r="E219" s="40" t="s">
        <v>146</v>
      </c>
      <c r="F219" s="40">
        <v>4500</v>
      </c>
      <c r="G219" s="40">
        <v>1800</v>
      </c>
      <c r="H219" s="40">
        <v>2700</v>
      </c>
      <c r="I219" s="40"/>
      <c r="J219" s="40"/>
      <c r="K219" s="40"/>
      <c r="L219" s="40"/>
      <c r="M219" s="40"/>
      <c r="N219" s="40">
        <v>100</v>
      </c>
      <c r="O219" s="40"/>
      <c r="P219" s="40">
        <v>100</v>
      </c>
      <c r="Q219" s="40"/>
      <c r="R219" s="40"/>
      <c r="S219" s="40"/>
      <c r="T219" s="40">
        <v>100</v>
      </c>
      <c r="U219" s="39" t="s">
        <v>692</v>
      </c>
      <c r="V219" s="40" t="s">
        <v>36</v>
      </c>
      <c r="W219" s="40" t="s">
        <v>693</v>
      </c>
      <c r="X219" s="40" t="s">
        <v>518</v>
      </c>
      <c r="Y219" s="40" t="s">
        <v>519</v>
      </c>
      <c r="Z219" s="39"/>
    </row>
    <row r="220" s="4" customFormat="true" ht="42" customHeight="true" spans="1:26">
      <c r="A220" s="60">
        <v>201</v>
      </c>
      <c r="B220" s="79" t="s">
        <v>694</v>
      </c>
      <c r="C220" s="40" t="s">
        <v>71</v>
      </c>
      <c r="D220" s="39" t="s">
        <v>695</v>
      </c>
      <c r="E220" s="40" t="s">
        <v>73</v>
      </c>
      <c r="F220" s="60">
        <v>3900</v>
      </c>
      <c r="G220" s="40"/>
      <c r="H220" s="60">
        <f>F220*0.2</f>
        <v>780</v>
      </c>
      <c r="I220" s="40"/>
      <c r="J220" s="40">
        <f>F220*0.8</f>
        <v>3120</v>
      </c>
      <c r="K220" s="40"/>
      <c r="L220" s="60"/>
      <c r="M220" s="60"/>
      <c r="N220" s="60">
        <v>540</v>
      </c>
      <c r="O220" s="60"/>
      <c r="P220" s="60">
        <f>N220*0.2</f>
        <v>108</v>
      </c>
      <c r="Q220" s="60"/>
      <c r="R220" s="60">
        <f>N220*0.8</f>
        <v>432</v>
      </c>
      <c r="S220" s="60"/>
      <c r="T220" s="60">
        <v>86</v>
      </c>
      <c r="U220" s="39" t="s">
        <v>669</v>
      </c>
      <c r="V220" s="40" t="s">
        <v>36</v>
      </c>
      <c r="W220" s="40" t="s">
        <v>491</v>
      </c>
      <c r="X220" s="40" t="s">
        <v>492</v>
      </c>
      <c r="Y220" s="40" t="s">
        <v>493</v>
      </c>
      <c r="Z220" s="39"/>
    </row>
    <row r="221" s="4" customFormat="true" ht="41" customHeight="true" spans="1:26">
      <c r="A221" s="60">
        <v>202</v>
      </c>
      <c r="B221" s="39" t="s">
        <v>696</v>
      </c>
      <c r="C221" s="40" t="s">
        <v>71</v>
      </c>
      <c r="D221" s="39" t="s">
        <v>697</v>
      </c>
      <c r="E221" s="40" t="s">
        <v>73</v>
      </c>
      <c r="F221" s="40">
        <v>3000</v>
      </c>
      <c r="G221" s="60">
        <v>1200</v>
      </c>
      <c r="H221" s="40">
        <v>1800</v>
      </c>
      <c r="I221" s="60"/>
      <c r="J221" s="60"/>
      <c r="K221" s="60"/>
      <c r="L221" s="60"/>
      <c r="M221" s="60"/>
      <c r="N221" s="40">
        <v>500</v>
      </c>
      <c r="O221" s="60">
        <v>300</v>
      </c>
      <c r="P221" s="40">
        <v>200</v>
      </c>
      <c r="Q221" s="60"/>
      <c r="R221" s="60"/>
      <c r="S221" s="60"/>
      <c r="T221" s="60">
        <v>160</v>
      </c>
      <c r="U221" s="39" t="s">
        <v>698</v>
      </c>
      <c r="V221" s="40" t="s">
        <v>36</v>
      </c>
      <c r="W221" s="40" t="s">
        <v>498</v>
      </c>
      <c r="X221" s="40" t="s">
        <v>499</v>
      </c>
      <c r="Y221" s="40" t="s">
        <v>500</v>
      </c>
      <c r="Z221" s="39"/>
    </row>
    <row r="222" s="4" customFormat="true" ht="43" customHeight="true" spans="1:26">
      <c r="A222" s="60">
        <v>203</v>
      </c>
      <c r="B222" s="39" t="s">
        <v>699</v>
      </c>
      <c r="C222" s="40" t="s">
        <v>71</v>
      </c>
      <c r="D222" s="39" t="s">
        <v>700</v>
      </c>
      <c r="E222" s="40" t="s">
        <v>73</v>
      </c>
      <c r="F222" s="40">
        <v>2500</v>
      </c>
      <c r="G222" s="40">
        <v>1000</v>
      </c>
      <c r="H222" s="40">
        <v>1500</v>
      </c>
      <c r="I222" s="40"/>
      <c r="J222" s="40"/>
      <c r="K222" s="40"/>
      <c r="L222" s="40"/>
      <c r="M222" s="40"/>
      <c r="N222" s="40">
        <v>625</v>
      </c>
      <c r="O222" s="40">
        <v>250</v>
      </c>
      <c r="P222" s="40">
        <v>375</v>
      </c>
      <c r="Q222" s="40"/>
      <c r="R222" s="40"/>
      <c r="S222" s="40"/>
      <c r="T222" s="40">
        <v>300</v>
      </c>
      <c r="U222" s="39" t="s">
        <v>701</v>
      </c>
      <c r="V222" s="40" t="s">
        <v>36</v>
      </c>
      <c r="W222" s="40" t="s">
        <v>556</v>
      </c>
      <c r="X222" s="40" t="s">
        <v>580</v>
      </c>
      <c r="Y222" s="40" t="s">
        <v>581</v>
      </c>
      <c r="Z222" s="39"/>
    </row>
    <row r="223" s="4" customFormat="true" ht="57" customHeight="true" spans="1:26">
      <c r="A223" s="60">
        <v>204</v>
      </c>
      <c r="B223" s="39" t="s">
        <v>702</v>
      </c>
      <c r="C223" s="40" t="s">
        <v>71</v>
      </c>
      <c r="D223" s="39" t="s">
        <v>703</v>
      </c>
      <c r="E223" s="40" t="s">
        <v>73</v>
      </c>
      <c r="F223" s="40">
        <v>2300</v>
      </c>
      <c r="G223" s="40">
        <v>920</v>
      </c>
      <c r="H223" s="40">
        <v>1380</v>
      </c>
      <c r="I223" s="40"/>
      <c r="J223" s="40"/>
      <c r="K223" s="40"/>
      <c r="L223" s="40"/>
      <c r="M223" s="40"/>
      <c r="N223" s="40">
        <v>1150</v>
      </c>
      <c r="O223" s="40">
        <f>G223/2</f>
        <v>460</v>
      </c>
      <c r="P223" s="40">
        <f>H223/2</f>
        <v>690</v>
      </c>
      <c r="Q223" s="40"/>
      <c r="R223" s="40"/>
      <c r="S223" s="40"/>
      <c r="T223" s="40">
        <v>552</v>
      </c>
      <c r="U223" s="39" t="s">
        <v>704</v>
      </c>
      <c r="V223" s="40" t="s">
        <v>36</v>
      </c>
      <c r="W223" s="40" t="s">
        <v>556</v>
      </c>
      <c r="X223" s="40" t="s">
        <v>580</v>
      </c>
      <c r="Y223" s="40" t="s">
        <v>581</v>
      </c>
      <c r="Z223" s="39"/>
    </row>
    <row r="224" s="15" customFormat="true" ht="46" customHeight="true" spans="1:26">
      <c r="A224" s="60">
        <v>205</v>
      </c>
      <c r="B224" s="39" t="s">
        <v>705</v>
      </c>
      <c r="C224" s="60" t="s">
        <v>71</v>
      </c>
      <c r="D224" s="39" t="s">
        <v>706</v>
      </c>
      <c r="E224" s="40" t="s">
        <v>73</v>
      </c>
      <c r="F224" s="60">
        <v>2000</v>
      </c>
      <c r="G224" s="60">
        <v>800</v>
      </c>
      <c r="H224" s="60">
        <v>1200</v>
      </c>
      <c r="I224" s="60"/>
      <c r="J224" s="60"/>
      <c r="K224" s="60"/>
      <c r="L224" s="60"/>
      <c r="M224" s="60"/>
      <c r="N224" s="60">
        <v>200</v>
      </c>
      <c r="O224" s="60">
        <v>100</v>
      </c>
      <c r="P224" s="60">
        <v>100</v>
      </c>
      <c r="Q224" s="60"/>
      <c r="R224" s="60"/>
      <c r="S224" s="60"/>
      <c r="T224" s="60">
        <v>80</v>
      </c>
      <c r="U224" s="39" t="s">
        <v>669</v>
      </c>
      <c r="V224" s="40" t="s">
        <v>36</v>
      </c>
      <c r="W224" s="40" t="s">
        <v>498</v>
      </c>
      <c r="X224" s="40" t="s">
        <v>499</v>
      </c>
      <c r="Y224" s="40" t="s">
        <v>500</v>
      </c>
      <c r="Z224" s="39"/>
    </row>
    <row r="225" s="4" customFormat="true" ht="48" customHeight="true" spans="1:26">
      <c r="A225" s="60">
        <v>206</v>
      </c>
      <c r="B225" s="39" t="s">
        <v>707</v>
      </c>
      <c r="C225" s="40" t="s">
        <v>71</v>
      </c>
      <c r="D225" s="39" t="s">
        <v>708</v>
      </c>
      <c r="E225" s="40" t="s">
        <v>73</v>
      </c>
      <c r="F225" s="40">
        <v>1900</v>
      </c>
      <c r="G225" s="40">
        <v>760</v>
      </c>
      <c r="H225" s="40">
        <v>1140</v>
      </c>
      <c r="I225" s="40"/>
      <c r="J225" s="40"/>
      <c r="K225" s="40"/>
      <c r="L225" s="40"/>
      <c r="M225" s="40"/>
      <c r="N225" s="40">
        <v>760</v>
      </c>
      <c r="O225" s="40">
        <v>760</v>
      </c>
      <c r="P225" s="40"/>
      <c r="Q225" s="40"/>
      <c r="R225" s="40"/>
      <c r="S225" s="40"/>
      <c r="T225" s="40"/>
      <c r="U225" s="39" t="s">
        <v>669</v>
      </c>
      <c r="V225" s="40" t="s">
        <v>36</v>
      </c>
      <c r="W225" s="40" t="s">
        <v>574</v>
      </c>
      <c r="X225" s="40" t="s">
        <v>575</v>
      </c>
      <c r="Y225" s="40" t="s">
        <v>576</v>
      </c>
      <c r="Z225" s="39"/>
    </row>
    <row r="226" s="4" customFormat="true" ht="44" customHeight="true" spans="1:26">
      <c r="A226" s="60">
        <v>207</v>
      </c>
      <c r="B226" s="39" t="s">
        <v>709</v>
      </c>
      <c r="C226" s="40" t="s">
        <v>71</v>
      </c>
      <c r="D226" s="39" t="s">
        <v>710</v>
      </c>
      <c r="E226" s="40" t="s">
        <v>73</v>
      </c>
      <c r="F226" s="40">
        <v>1890</v>
      </c>
      <c r="G226" s="40">
        <v>756</v>
      </c>
      <c r="H226" s="40">
        <v>1134</v>
      </c>
      <c r="I226" s="40"/>
      <c r="J226" s="40"/>
      <c r="K226" s="40"/>
      <c r="L226" s="40"/>
      <c r="M226" s="40"/>
      <c r="N226" s="40">
        <v>945</v>
      </c>
      <c r="O226" s="40">
        <v>378</v>
      </c>
      <c r="P226" s="40">
        <v>567</v>
      </c>
      <c r="Q226" s="40"/>
      <c r="R226" s="40"/>
      <c r="S226" s="40"/>
      <c r="T226" s="40">
        <v>454</v>
      </c>
      <c r="U226" s="39" t="s">
        <v>711</v>
      </c>
      <c r="V226" s="40" t="s">
        <v>36</v>
      </c>
      <c r="W226" s="40" t="s">
        <v>556</v>
      </c>
      <c r="X226" s="40" t="s">
        <v>580</v>
      </c>
      <c r="Y226" s="40" t="s">
        <v>581</v>
      </c>
      <c r="Z226" s="39"/>
    </row>
    <row r="227" s="4" customFormat="true" ht="44" customHeight="true" spans="1:26">
      <c r="A227" s="60">
        <v>208</v>
      </c>
      <c r="B227" s="39" t="s">
        <v>712</v>
      </c>
      <c r="C227" s="40" t="s">
        <v>71</v>
      </c>
      <c r="D227" s="39" t="s">
        <v>713</v>
      </c>
      <c r="E227" s="40" t="s">
        <v>73</v>
      </c>
      <c r="F227" s="40">
        <v>1800</v>
      </c>
      <c r="G227" s="40">
        <v>720</v>
      </c>
      <c r="H227" s="40">
        <v>1080</v>
      </c>
      <c r="I227" s="40"/>
      <c r="J227" s="40"/>
      <c r="K227" s="40"/>
      <c r="L227" s="40"/>
      <c r="M227" s="40"/>
      <c r="N227" s="40">
        <v>720</v>
      </c>
      <c r="O227" s="40">
        <v>720</v>
      </c>
      <c r="P227" s="40"/>
      <c r="Q227" s="40"/>
      <c r="R227" s="40"/>
      <c r="S227" s="40"/>
      <c r="T227" s="40"/>
      <c r="U227" s="39" t="s">
        <v>669</v>
      </c>
      <c r="V227" s="40" t="s">
        <v>36</v>
      </c>
      <c r="W227" s="40" t="s">
        <v>681</v>
      </c>
      <c r="X227" s="40" t="s">
        <v>682</v>
      </c>
      <c r="Y227" s="40" t="s">
        <v>683</v>
      </c>
      <c r="Z227" s="39"/>
    </row>
    <row r="228" s="15" customFormat="true" ht="44" customHeight="true" spans="1:26">
      <c r="A228" s="60">
        <v>209</v>
      </c>
      <c r="B228" s="39" t="s">
        <v>714</v>
      </c>
      <c r="C228" s="60" t="s">
        <v>71</v>
      </c>
      <c r="D228" s="39" t="s">
        <v>715</v>
      </c>
      <c r="E228" s="40" t="s">
        <v>73</v>
      </c>
      <c r="F228" s="60">
        <v>1500</v>
      </c>
      <c r="G228" s="60">
        <v>600</v>
      </c>
      <c r="H228" s="60">
        <v>900</v>
      </c>
      <c r="I228" s="60"/>
      <c r="J228" s="60"/>
      <c r="K228" s="60"/>
      <c r="L228" s="60"/>
      <c r="M228" s="60"/>
      <c r="N228" s="60">
        <v>600</v>
      </c>
      <c r="O228" s="60">
        <v>600</v>
      </c>
      <c r="P228" s="60"/>
      <c r="Q228" s="60"/>
      <c r="R228" s="60"/>
      <c r="S228" s="60"/>
      <c r="T228" s="60"/>
      <c r="U228" s="39" t="s">
        <v>669</v>
      </c>
      <c r="V228" s="40" t="s">
        <v>36</v>
      </c>
      <c r="W228" s="40" t="s">
        <v>498</v>
      </c>
      <c r="X228" s="40" t="s">
        <v>499</v>
      </c>
      <c r="Y228" s="40" t="s">
        <v>500</v>
      </c>
      <c r="Z228" s="39"/>
    </row>
    <row r="229" s="4" customFormat="true" ht="47" customHeight="true" spans="1:26">
      <c r="A229" s="60">
        <v>210</v>
      </c>
      <c r="B229" s="39" t="s">
        <v>716</v>
      </c>
      <c r="C229" s="40" t="s">
        <v>71</v>
      </c>
      <c r="D229" s="39" t="s">
        <v>717</v>
      </c>
      <c r="E229" s="40" t="s">
        <v>73</v>
      </c>
      <c r="F229" s="40">
        <v>1200</v>
      </c>
      <c r="G229" s="40">
        <v>480</v>
      </c>
      <c r="H229" s="40">
        <v>720</v>
      </c>
      <c r="I229" s="40"/>
      <c r="J229" s="40"/>
      <c r="K229" s="40"/>
      <c r="L229" s="40"/>
      <c r="M229" s="40"/>
      <c r="N229" s="40">
        <v>480</v>
      </c>
      <c r="O229" s="40">
        <v>480</v>
      </c>
      <c r="P229" s="40"/>
      <c r="Q229" s="40"/>
      <c r="R229" s="40"/>
      <c r="S229" s="40"/>
      <c r="T229" s="40"/>
      <c r="U229" s="39" t="s">
        <v>669</v>
      </c>
      <c r="V229" s="40" t="s">
        <v>36</v>
      </c>
      <c r="W229" s="40" t="s">
        <v>574</v>
      </c>
      <c r="X229" s="40" t="s">
        <v>575</v>
      </c>
      <c r="Y229" s="40" t="s">
        <v>576</v>
      </c>
      <c r="Z229" s="39"/>
    </row>
    <row r="230" s="4" customFormat="true" ht="50" customHeight="true" spans="1:26">
      <c r="A230" s="60">
        <v>211</v>
      </c>
      <c r="B230" s="39" t="s">
        <v>718</v>
      </c>
      <c r="C230" s="40" t="s">
        <v>71</v>
      </c>
      <c r="D230" s="39" t="s">
        <v>719</v>
      </c>
      <c r="E230" s="40" t="s">
        <v>73</v>
      </c>
      <c r="F230" s="40">
        <v>1190</v>
      </c>
      <c r="G230" s="40">
        <v>476</v>
      </c>
      <c r="H230" s="40">
        <v>714</v>
      </c>
      <c r="I230" s="40"/>
      <c r="J230" s="40"/>
      <c r="K230" s="40"/>
      <c r="L230" s="40"/>
      <c r="M230" s="40"/>
      <c r="N230" s="40">
        <v>595</v>
      </c>
      <c r="O230" s="40">
        <v>238</v>
      </c>
      <c r="P230" s="40">
        <v>357</v>
      </c>
      <c r="Q230" s="40"/>
      <c r="R230" s="40"/>
      <c r="S230" s="40"/>
      <c r="T230" s="40">
        <v>286</v>
      </c>
      <c r="U230" s="39" t="s">
        <v>669</v>
      </c>
      <c r="V230" s="40" t="s">
        <v>36</v>
      </c>
      <c r="W230" s="40" t="s">
        <v>556</v>
      </c>
      <c r="X230" s="40" t="s">
        <v>580</v>
      </c>
      <c r="Y230" s="40" t="s">
        <v>581</v>
      </c>
      <c r="Z230" s="39"/>
    </row>
    <row r="231" s="4" customFormat="true" ht="66" customHeight="true" spans="1:26">
      <c r="A231" s="60">
        <v>212</v>
      </c>
      <c r="B231" s="39" t="s">
        <v>720</v>
      </c>
      <c r="C231" s="40" t="s">
        <v>71</v>
      </c>
      <c r="D231" s="39" t="s">
        <v>721</v>
      </c>
      <c r="E231" s="40" t="s">
        <v>73</v>
      </c>
      <c r="F231" s="40">
        <v>600</v>
      </c>
      <c r="G231" s="40">
        <v>240</v>
      </c>
      <c r="H231" s="40">
        <v>360</v>
      </c>
      <c r="I231" s="40"/>
      <c r="J231" s="40"/>
      <c r="K231" s="40"/>
      <c r="L231" s="40"/>
      <c r="M231" s="40"/>
      <c r="N231" s="40">
        <v>600</v>
      </c>
      <c r="O231" s="40">
        <v>240</v>
      </c>
      <c r="P231" s="40">
        <v>360</v>
      </c>
      <c r="Q231" s="40"/>
      <c r="R231" s="40"/>
      <c r="S231" s="40"/>
      <c r="T231" s="40">
        <v>180</v>
      </c>
      <c r="U231" s="39" t="s">
        <v>649</v>
      </c>
      <c r="V231" s="40" t="s">
        <v>36</v>
      </c>
      <c r="W231" s="40" t="s">
        <v>587</v>
      </c>
      <c r="X231" s="40" t="s">
        <v>588</v>
      </c>
      <c r="Y231" s="40" t="s">
        <v>589</v>
      </c>
      <c r="Z231" s="39"/>
    </row>
    <row r="232" s="4" customFormat="true" ht="66" customHeight="true" spans="1:26">
      <c r="A232" s="60">
        <v>213</v>
      </c>
      <c r="B232" s="39" t="s">
        <v>722</v>
      </c>
      <c r="C232" s="40" t="s">
        <v>71</v>
      </c>
      <c r="D232" s="39" t="s">
        <v>723</v>
      </c>
      <c r="E232" s="40" t="s">
        <v>73</v>
      </c>
      <c r="F232" s="40">
        <v>3000</v>
      </c>
      <c r="G232" s="40"/>
      <c r="H232" s="40">
        <v>3000</v>
      </c>
      <c r="I232" s="40"/>
      <c r="J232" s="40"/>
      <c r="K232" s="40"/>
      <c r="L232" s="40"/>
      <c r="M232" s="40"/>
      <c r="N232" s="40">
        <v>200</v>
      </c>
      <c r="O232" s="40"/>
      <c r="P232" s="40">
        <v>200</v>
      </c>
      <c r="Q232" s="40"/>
      <c r="R232" s="40"/>
      <c r="S232" s="40"/>
      <c r="T232" s="40">
        <v>160</v>
      </c>
      <c r="U232" s="39" t="s">
        <v>203</v>
      </c>
      <c r="V232" s="40" t="s">
        <v>36</v>
      </c>
      <c r="W232" s="40" t="s">
        <v>153</v>
      </c>
      <c r="X232" s="40" t="s">
        <v>154</v>
      </c>
      <c r="Y232" s="40" t="s">
        <v>155</v>
      </c>
      <c r="Z232" s="39"/>
    </row>
    <row r="233" s="4" customFormat="true" ht="66" customHeight="true" spans="1:26">
      <c r="A233" s="60">
        <v>214</v>
      </c>
      <c r="B233" s="77" t="s">
        <v>724</v>
      </c>
      <c r="C233" s="40" t="s">
        <v>71</v>
      </c>
      <c r="D233" s="39" t="s">
        <v>725</v>
      </c>
      <c r="E233" s="40" t="s">
        <v>73</v>
      </c>
      <c r="F233" s="60">
        <v>2600</v>
      </c>
      <c r="G233" s="40"/>
      <c r="H233" s="60">
        <f>F233*0.2</f>
        <v>520</v>
      </c>
      <c r="I233" s="40"/>
      <c r="J233" s="40">
        <f>F233*0.8</f>
        <v>2080</v>
      </c>
      <c r="K233" s="40"/>
      <c r="L233" s="60"/>
      <c r="M233" s="60"/>
      <c r="N233" s="60">
        <v>1000</v>
      </c>
      <c r="O233" s="60"/>
      <c r="P233" s="60">
        <f>N233*0.2</f>
        <v>200</v>
      </c>
      <c r="Q233" s="60"/>
      <c r="R233" s="60">
        <f>N233*0.8</f>
        <v>800</v>
      </c>
      <c r="S233" s="60"/>
      <c r="T233" s="60">
        <v>160</v>
      </c>
      <c r="U233" s="39" t="s">
        <v>726</v>
      </c>
      <c r="V233" s="40" t="s">
        <v>36</v>
      </c>
      <c r="W233" s="40" t="s">
        <v>491</v>
      </c>
      <c r="X233" s="40" t="s">
        <v>492</v>
      </c>
      <c r="Y233" s="40" t="s">
        <v>493</v>
      </c>
      <c r="Z233" s="39"/>
    </row>
    <row r="234" s="15" customFormat="true" ht="28" customHeight="true" spans="1:26">
      <c r="A234" s="61" t="s">
        <v>727</v>
      </c>
      <c r="B234" s="61"/>
      <c r="C234" s="61"/>
      <c r="D234" s="61"/>
      <c r="E234" s="61"/>
      <c r="F234" s="64">
        <f>SUM(F235:F274)</f>
        <v>826980</v>
      </c>
      <c r="G234" s="64">
        <f t="shared" ref="G234:T234" si="10">SUM(G235:G274)</f>
        <v>176150</v>
      </c>
      <c r="H234" s="64">
        <f t="shared" si="10"/>
        <v>452769</v>
      </c>
      <c r="I234" s="64">
        <f t="shared" si="10"/>
        <v>6400</v>
      </c>
      <c r="J234" s="64">
        <f t="shared" si="10"/>
        <v>115204</v>
      </c>
      <c r="K234" s="64">
        <f t="shared" si="10"/>
        <v>76457</v>
      </c>
      <c r="L234" s="64">
        <f t="shared" si="10"/>
        <v>35085</v>
      </c>
      <c r="M234" s="64">
        <f t="shared" si="10"/>
        <v>24079</v>
      </c>
      <c r="N234" s="64">
        <f t="shared" si="10"/>
        <v>190589</v>
      </c>
      <c r="O234" s="64">
        <f t="shared" si="10"/>
        <v>49824</v>
      </c>
      <c r="P234" s="64">
        <f t="shared" si="10"/>
        <v>111531</v>
      </c>
      <c r="Q234" s="64">
        <f t="shared" si="10"/>
        <v>250</v>
      </c>
      <c r="R234" s="64">
        <f t="shared" si="10"/>
        <v>25850</v>
      </c>
      <c r="S234" s="64">
        <f t="shared" si="10"/>
        <v>3134</v>
      </c>
      <c r="T234" s="64">
        <f t="shared" si="10"/>
        <v>88023</v>
      </c>
      <c r="U234" s="61"/>
      <c r="V234" s="64"/>
      <c r="W234" s="64"/>
      <c r="X234" s="64"/>
      <c r="Y234" s="64"/>
      <c r="Z234" s="61"/>
    </row>
    <row r="235" s="4" customFormat="true" ht="162" customHeight="true" spans="1:26">
      <c r="A235" s="49">
        <v>215</v>
      </c>
      <c r="B235" s="39" t="s">
        <v>728</v>
      </c>
      <c r="C235" s="40" t="s">
        <v>79</v>
      </c>
      <c r="D235" s="39" t="s">
        <v>729</v>
      </c>
      <c r="E235" s="40" t="s">
        <v>397</v>
      </c>
      <c r="F235" s="40">
        <v>21879</v>
      </c>
      <c r="G235" s="60"/>
      <c r="H235" s="40">
        <v>15000</v>
      </c>
      <c r="I235" s="60"/>
      <c r="J235" s="60"/>
      <c r="K235" s="60">
        <f>F235-H235</f>
        <v>6879</v>
      </c>
      <c r="L235" s="60">
        <v>10168</v>
      </c>
      <c r="M235" s="60">
        <v>7238</v>
      </c>
      <c r="N235" s="40">
        <v>7272</v>
      </c>
      <c r="O235" s="60"/>
      <c r="P235" s="40">
        <v>7238</v>
      </c>
      <c r="Q235" s="60"/>
      <c r="R235" s="60"/>
      <c r="S235" s="60">
        <v>34</v>
      </c>
      <c r="T235" s="60">
        <v>5818</v>
      </c>
      <c r="U235" s="39" t="s">
        <v>730</v>
      </c>
      <c r="V235" s="40" t="s">
        <v>731</v>
      </c>
      <c r="W235" s="40" t="s">
        <v>732</v>
      </c>
      <c r="X235" s="40" t="s">
        <v>733</v>
      </c>
      <c r="Y235" s="40" t="s">
        <v>734</v>
      </c>
      <c r="Z235" s="39" t="s">
        <v>735</v>
      </c>
    </row>
    <row r="236" s="4" customFormat="true" ht="162" customHeight="true" spans="1:26">
      <c r="A236" s="49">
        <v>216</v>
      </c>
      <c r="B236" s="34" t="s">
        <v>736</v>
      </c>
      <c r="C236" s="33" t="s">
        <v>79</v>
      </c>
      <c r="D236" s="34" t="s">
        <v>737</v>
      </c>
      <c r="E236" s="33" t="s">
        <v>738</v>
      </c>
      <c r="F236" s="33">
        <v>5050</v>
      </c>
      <c r="G236" s="49">
        <v>2025</v>
      </c>
      <c r="H236" s="33">
        <v>3025</v>
      </c>
      <c r="I236" s="49"/>
      <c r="J236" s="49"/>
      <c r="K236" s="49"/>
      <c r="L236" s="49">
        <v>2576</v>
      </c>
      <c r="M236" s="33">
        <v>552</v>
      </c>
      <c r="N236" s="33">
        <v>2474</v>
      </c>
      <c r="O236" s="49"/>
      <c r="P236" s="49">
        <v>2474</v>
      </c>
      <c r="Q236" s="49"/>
      <c r="R236" s="49"/>
      <c r="S236" s="49"/>
      <c r="T236" s="49"/>
      <c r="U236" s="34" t="s">
        <v>739</v>
      </c>
      <c r="V236" s="40" t="s">
        <v>731</v>
      </c>
      <c r="W236" s="33" t="s">
        <v>740</v>
      </c>
      <c r="X236" s="33" t="s">
        <v>741</v>
      </c>
      <c r="Y236" s="33" t="s">
        <v>742</v>
      </c>
      <c r="Z236" s="34"/>
    </row>
    <row r="237" s="16" customFormat="true" ht="149" customHeight="true" spans="1:26">
      <c r="A237" s="49">
        <v>217</v>
      </c>
      <c r="B237" s="80" t="s">
        <v>743</v>
      </c>
      <c r="C237" s="62" t="s">
        <v>79</v>
      </c>
      <c r="D237" s="81" t="s">
        <v>744</v>
      </c>
      <c r="E237" s="62" t="s">
        <v>342</v>
      </c>
      <c r="F237" s="62">
        <v>3048</v>
      </c>
      <c r="G237" s="62">
        <f>F237/2</f>
        <v>1524</v>
      </c>
      <c r="H237" s="62">
        <v>1524</v>
      </c>
      <c r="I237" s="62"/>
      <c r="J237" s="62"/>
      <c r="K237" s="62"/>
      <c r="L237" s="62"/>
      <c r="M237" s="62"/>
      <c r="N237" s="62">
        <v>3048</v>
      </c>
      <c r="O237" s="62">
        <v>1524</v>
      </c>
      <c r="P237" s="62">
        <v>1524</v>
      </c>
      <c r="Q237" s="62"/>
      <c r="R237" s="62"/>
      <c r="S237" s="62"/>
      <c r="T237" s="62">
        <v>1220</v>
      </c>
      <c r="U237" s="85" t="s">
        <v>745</v>
      </c>
      <c r="V237" s="40" t="s">
        <v>731</v>
      </c>
      <c r="W237" s="62" t="s">
        <v>746</v>
      </c>
      <c r="X237" s="92" t="s">
        <v>747</v>
      </c>
      <c r="Y237" s="94" t="s">
        <v>748</v>
      </c>
      <c r="Z237" s="82"/>
    </row>
    <row r="238" s="17" customFormat="true" ht="71" customHeight="true" spans="1:26">
      <c r="A238" s="49">
        <v>218</v>
      </c>
      <c r="B238" s="82" t="s">
        <v>749</v>
      </c>
      <c r="C238" s="62" t="s">
        <v>71</v>
      </c>
      <c r="D238" s="82" t="s">
        <v>750</v>
      </c>
      <c r="E238" s="62" t="s">
        <v>73</v>
      </c>
      <c r="F238" s="62">
        <v>4000</v>
      </c>
      <c r="G238" s="62"/>
      <c r="H238" s="62">
        <v>4000</v>
      </c>
      <c r="I238" s="62"/>
      <c r="J238" s="62"/>
      <c r="K238" s="62"/>
      <c r="L238" s="62"/>
      <c r="M238" s="62"/>
      <c r="N238" s="62">
        <v>200</v>
      </c>
      <c r="O238" s="62"/>
      <c r="P238" s="62">
        <v>200</v>
      </c>
      <c r="Q238" s="62"/>
      <c r="R238" s="62"/>
      <c r="S238" s="62"/>
      <c r="T238" s="91">
        <v>200</v>
      </c>
      <c r="U238" s="82" t="s">
        <v>751</v>
      </c>
      <c r="V238" s="40" t="s">
        <v>731</v>
      </c>
      <c r="W238" s="62" t="s">
        <v>752</v>
      </c>
      <c r="X238" s="62" t="s">
        <v>753</v>
      </c>
      <c r="Y238" s="62" t="s">
        <v>754</v>
      </c>
      <c r="Z238" s="82"/>
    </row>
    <row r="239" s="16" customFormat="true" ht="48" customHeight="true" spans="1:26">
      <c r="A239" s="49">
        <v>219</v>
      </c>
      <c r="B239" s="80" t="s">
        <v>755</v>
      </c>
      <c r="C239" s="62" t="s">
        <v>79</v>
      </c>
      <c r="D239" s="81" t="s">
        <v>756</v>
      </c>
      <c r="E239" s="62" t="s">
        <v>342</v>
      </c>
      <c r="F239" s="62">
        <v>2400</v>
      </c>
      <c r="G239" s="62">
        <v>1200</v>
      </c>
      <c r="H239" s="62">
        <v>1200</v>
      </c>
      <c r="I239" s="62"/>
      <c r="J239" s="62"/>
      <c r="K239" s="62"/>
      <c r="L239" s="62">
        <v>97</v>
      </c>
      <c r="M239" s="62">
        <v>97</v>
      </c>
      <c r="N239" s="88">
        <v>2303</v>
      </c>
      <c r="O239" s="88">
        <v>1200</v>
      </c>
      <c r="P239" s="88">
        <v>1103</v>
      </c>
      <c r="Q239" s="62"/>
      <c r="R239" s="62"/>
      <c r="S239" s="62"/>
      <c r="T239" s="62">
        <v>883</v>
      </c>
      <c r="U239" s="85" t="s">
        <v>757</v>
      </c>
      <c r="V239" s="40" t="s">
        <v>731</v>
      </c>
      <c r="W239" s="62" t="s">
        <v>746</v>
      </c>
      <c r="X239" s="92" t="s">
        <v>747</v>
      </c>
      <c r="Y239" s="94" t="s">
        <v>758</v>
      </c>
      <c r="Z239" s="82"/>
    </row>
    <row r="240" s="14" customFormat="true" ht="90" customHeight="true" spans="1:26">
      <c r="A240" s="49">
        <v>220</v>
      </c>
      <c r="B240" s="39" t="s">
        <v>759</v>
      </c>
      <c r="C240" s="40" t="s">
        <v>79</v>
      </c>
      <c r="D240" s="82" t="s">
        <v>760</v>
      </c>
      <c r="E240" s="40" t="s">
        <v>342</v>
      </c>
      <c r="F240" s="40">
        <v>1500</v>
      </c>
      <c r="G240" s="40"/>
      <c r="H240" s="40">
        <v>700</v>
      </c>
      <c r="I240" s="40"/>
      <c r="J240" s="40"/>
      <c r="K240" s="40">
        <v>800</v>
      </c>
      <c r="L240" s="40">
        <v>73</v>
      </c>
      <c r="M240" s="40">
        <v>40</v>
      </c>
      <c r="N240" s="40">
        <v>1427</v>
      </c>
      <c r="O240" s="40"/>
      <c r="P240" s="40">
        <v>627</v>
      </c>
      <c r="Q240" s="40"/>
      <c r="R240" s="40"/>
      <c r="S240" s="40">
        <v>800</v>
      </c>
      <c r="T240" s="60">
        <v>502</v>
      </c>
      <c r="U240" s="39" t="s">
        <v>761</v>
      </c>
      <c r="V240" s="40" t="s">
        <v>731</v>
      </c>
      <c r="W240" s="40" t="s">
        <v>752</v>
      </c>
      <c r="X240" s="40" t="s">
        <v>753</v>
      </c>
      <c r="Y240" s="40" t="s">
        <v>754</v>
      </c>
      <c r="Z240" s="39"/>
    </row>
    <row r="241" s="16" customFormat="true" ht="52" customHeight="true" spans="1:26">
      <c r="A241" s="49">
        <v>221</v>
      </c>
      <c r="B241" s="80" t="s">
        <v>762</v>
      </c>
      <c r="C241" s="62" t="s">
        <v>79</v>
      </c>
      <c r="D241" s="81" t="s">
        <v>756</v>
      </c>
      <c r="E241" s="62">
        <v>2018</v>
      </c>
      <c r="F241" s="62">
        <v>1489</v>
      </c>
      <c r="G241" s="62">
        <v>745</v>
      </c>
      <c r="H241" s="62">
        <v>744</v>
      </c>
      <c r="I241" s="62"/>
      <c r="J241" s="62"/>
      <c r="K241" s="62"/>
      <c r="L241" s="62">
        <v>84</v>
      </c>
      <c r="M241" s="62">
        <v>84</v>
      </c>
      <c r="N241" s="89">
        <v>1405</v>
      </c>
      <c r="O241" s="90">
        <v>745</v>
      </c>
      <c r="P241" s="90">
        <v>660</v>
      </c>
      <c r="Q241" s="62"/>
      <c r="R241" s="62"/>
      <c r="S241" s="62"/>
      <c r="T241" s="62">
        <v>528</v>
      </c>
      <c r="U241" s="85" t="s">
        <v>757</v>
      </c>
      <c r="V241" s="40" t="s">
        <v>731</v>
      </c>
      <c r="W241" s="62" t="s">
        <v>746</v>
      </c>
      <c r="X241" s="92" t="s">
        <v>747</v>
      </c>
      <c r="Y241" s="94" t="s">
        <v>763</v>
      </c>
      <c r="Z241" s="82"/>
    </row>
    <row r="242" s="16" customFormat="true" ht="64" customHeight="true" spans="1:26">
      <c r="A242" s="49">
        <v>222</v>
      </c>
      <c r="B242" s="80" t="s">
        <v>764</v>
      </c>
      <c r="C242" s="62" t="s">
        <v>79</v>
      </c>
      <c r="D242" s="81" t="s">
        <v>756</v>
      </c>
      <c r="E242" s="62" t="s">
        <v>342</v>
      </c>
      <c r="F242" s="62">
        <v>1307</v>
      </c>
      <c r="G242" s="62">
        <v>654</v>
      </c>
      <c r="H242" s="62">
        <v>653</v>
      </c>
      <c r="I242" s="62"/>
      <c r="J242" s="62"/>
      <c r="K242" s="62"/>
      <c r="L242" s="62">
        <v>309</v>
      </c>
      <c r="M242" s="62">
        <v>309</v>
      </c>
      <c r="N242" s="88">
        <v>998</v>
      </c>
      <c r="O242" s="88">
        <v>653</v>
      </c>
      <c r="P242" s="88">
        <v>345</v>
      </c>
      <c r="Q242" s="62"/>
      <c r="R242" s="62"/>
      <c r="S242" s="62"/>
      <c r="T242" s="62">
        <v>276</v>
      </c>
      <c r="U242" s="85" t="s">
        <v>757</v>
      </c>
      <c r="V242" s="40" t="s">
        <v>731</v>
      </c>
      <c r="W242" s="62" t="s">
        <v>746</v>
      </c>
      <c r="X242" s="92" t="s">
        <v>747</v>
      </c>
      <c r="Y242" s="94" t="s">
        <v>765</v>
      </c>
      <c r="Z242" s="82"/>
    </row>
    <row r="243" s="16" customFormat="true" ht="55.9" customHeight="true" spans="1:26">
      <c r="A243" s="49">
        <v>223</v>
      </c>
      <c r="B243" s="80" t="s">
        <v>766</v>
      </c>
      <c r="C243" s="62" t="s">
        <v>79</v>
      </c>
      <c r="D243" s="81" t="s">
        <v>756</v>
      </c>
      <c r="E243" s="62">
        <v>2018</v>
      </c>
      <c r="F243" s="62">
        <v>1108</v>
      </c>
      <c r="G243" s="62">
        <v>554</v>
      </c>
      <c r="H243" s="62">
        <v>554</v>
      </c>
      <c r="I243" s="62"/>
      <c r="J243" s="62"/>
      <c r="K243" s="62"/>
      <c r="L243" s="62">
        <v>291</v>
      </c>
      <c r="M243" s="62">
        <v>291</v>
      </c>
      <c r="N243" s="88">
        <v>817</v>
      </c>
      <c r="O243" s="88">
        <v>554</v>
      </c>
      <c r="P243" s="88">
        <v>263</v>
      </c>
      <c r="Q243" s="62"/>
      <c r="R243" s="62"/>
      <c r="S243" s="62"/>
      <c r="T243" s="62">
        <v>210</v>
      </c>
      <c r="U243" s="85" t="s">
        <v>757</v>
      </c>
      <c r="V243" s="40" t="s">
        <v>731</v>
      </c>
      <c r="W243" s="62" t="s">
        <v>746</v>
      </c>
      <c r="X243" s="92" t="s">
        <v>747</v>
      </c>
      <c r="Y243" s="94" t="s">
        <v>767</v>
      </c>
      <c r="Z243" s="82"/>
    </row>
    <row r="244" s="16" customFormat="true" ht="57" customHeight="true" spans="1:26">
      <c r="A244" s="49">
        <v>224</v>
      </c>
      <c r="B244" s="80" t="s">
        <v>768</v>
      </c>
      <c r="C244" s="62" t="s">
        <v>79</v>
      </c>
      <c r="D244" s="81" t="s">
        <v>769</v>
      </c>
      <c r="E244" s="62">
        <v>2018</v>
      </c>
      <c r="F244" s="62">
        <v>980</v>
      </c>
      <c r="G244" s="62">
        <f>F244/2</f>
        <v>490</v>
      </c>
      <c r="H244" s="62">
        <v>490</v>
      </c>
      <c r="I244" s="62"/>
      <c r="J244" s="62"/>
      <c r="K244" s="62"/>
      <c r="L244" s="62"/>
      <c r="M244" s="62"/>
      <c r="N244" s="62">
        <v>980</v>
      </c>
      <c r="O244" s="62">
        <v>490</v>
      </c>
      <c r="P244" s="62">
        <v>490</v>
      </c>
      <c r="Q244" s="62"/>
      <c r="R244" s="62"/>
      <c r="S244" s="62"/>
      <c r="T244" s="62">
        <v>391</v>
      </c>
      <c r="U244" s="85" t="s">
        <v>745</v>
      </c>
      <c r="V244" s="40" t="s">
        <v>731</v>
      </c>
      <c r="W244" s="62" t="s">
        <v>746</v>
      </c>
      <c r="X244" s="92" t="s">
        <v>747</v>
      </c>
      <c r="Y244" s="94" t="s">
        <v>770</v>
      </c>
      <c r="Z244" s="82"/>
    </row>
    <row r="245" s="4" customFormat="true" ht="57.95" customHeight="true" spans="1:26">
      <c r="A245" s="49">
        <v>225</v>
      </c>
      <c r="B245" s="34" t="s">
        <v>771</v>
      </c>
      <c r="C245" s="33" t="s">
        <v>79</v>
      </c>
      <c r="D245" s="34" t="s">
        <v>772</v>
      </c>
      <c r="E245" s="86">
        <v>2018</v>
      </c>
      <c r="F245" s="33">
        <v>950</v>
      </c>
      <c r="G245" s="49"/>
      <c r="H245" s="33">
        <v>950</v>
      </c>
      <c r="I245" s="49"/>
      <c r="J245" s="49"/>
      <c r="K245" s="49"/>
      <c r="L245" s="49"/>
      <c r="M245" s="49"/>
      <c r="N245" s="33">
        <v>950</v>
      </c>
      <c r="O245" s="49"/>
      <c r="P245" s="33">
        <v>950</v>
      </c>
      <c r="Q245" s="49"/>
      <c r="R245" s="49"/>
      <c r="S245" s="49"/>
      <c r="T245" s="49"/>
      <c r="U245" s="34" t="s">
        <v>773</v>
      </c>
      <c r="V245" s="40" t="s">
        <v>731</v>
      </c>
      <c r="W245" s="33" t="s">
        <v>740</v>
      </c>
      <c r="X245" s="33" t="s">
        <v>774</v>
      </c>
      <c r="Y245" s="33" t="s">
        <v>775</v>
      </c>
      <c r="Z245" s="34"/>
    </row>
    <row r="246" s="4" customFormat="true" ht="57" customHeight="true" spans="1:26">
      <c r="A246" s="49">
        <v>226</v>
      </c>
      <c r="B246" s="39" t="s">
        <v>776</v>
      </c>
      <c r="C246" s="40" t="s">
        <v>79</v>
      </c>
      <c r="D246" s="39" t="s">
        <v>777</v>
      </c>
      <c r="E246" s="40">
        <v>2018</v>
      </c>
      <c r="F246" s="40">
        <v>1233</v>
      </c>
      <c r="G246" s="40"/>
      <c r="H246" s="40">
        <v>1233</v>
      </c>
      <c r="I246" s="40"/>
      <c r="J246" s="40"/>
      <c r="K246" s="40"/>
      <c r="L246" s="40">
        <v>796</v>
      </c>
      <c r="M246" s="40">
        <v>280</v>
      </c>
      <c r="N246" s="40">
        <v>437</v>
      </c>
      <c r="O246" s="40"/>
      <c r="P246" s="40">
        <v>437</v>
      </c>
      <c r="Q246" s="40"/>
      <c r="R246" s="40"/>
      <c r="S246" s="40"/>
      <c r="T246" s="40">
        <v>762</v>
      </c>
      <c r="U246" s="39" t="s">
        <v>778</v>
      </c>
      <c r="V246" s="40" t="s">
        <v>369</v>
      </c>
      <c r="W246" s="40" t="s">
        <v>370</v>
      </c>
      <c r="X246" s="40" t="s">
        <v>371</v>
      </c>
      <c r="Y246" s="40" t="s">
        <v>372</v>
      </c>
      <c r="Z246" s="39"/>
    </row>
    <row r="247" s="16" customFormat="true" ht="52" customHeight="true" spans="1:26">
      <c r="A247" s="49">
        <v>227</v>
      </c>
      <c r="B247" s="80" t="s">
        <v>779</v>
      </c>
      <c r="C247" s="62" t="s">
        <v>79</v>
      </c>
      <c r="D247" s="81" t="s">
        <v>756</v>
      </c>
      <c r="E247" s="62">
        <v>2018</v>
      </c>
      <c r="F247" s="62">
        <v>914</v>
      </c>
      <c r="G247" s="62">
        <v>457</v>
      </c>
      <c r="H247" s="62">
        <v>457</v>
      </c>
      <c r="I247" s="62"/>
      <c r="J247" s="62"/>
      <c r="K247" s="62"/>
      <c r="L247" s="62">
        <v>129</v>
      </c>
      <c r="M247" s="62">
        <v>129</v>
      </c>
      <c r="N247" s="88">
        <v>785</v>
      </c>
      <c r="O247" s="88">
        <v>457</v>
      </c>
      <c r="P247" s="88">
        <v>328</v>
      </c>
      <c r="Q247" s="62"/>
      <c r="R247" s="62"/>
      <c r="S247" s="62"/>
      <c r="T247" s="62">
        <v>262</v>
      </c>
      <c r="U247" s="85" t="s">
        <v>757</v>
      </c>
      <c r="V247" s="40" t="s">
        <v>731</v>
      </c>
      <c r="W247" s="62" t="s">
        <v>746</v>
      </c>
      <c r="X247" s="92" t="s">
        <v>747</v>
      </c>
      <c r="Y247" s="94" t="s">
        <v>780</v>
      </c>
      <c r="Z247" s="82"/>
    </row>
    <row r="248" s="16" customFormat="true" ht="96" customHeight="true" spans="1:26">
      <c r="A248" s="49">
        <v>228</v>
      </c>
      <c r="B248" s="80" t="s">
        <v>781</v>
      </c>
      <c r="C248" s="62" t="s">
        <v>79</v>
      </c>
      <c r="D248" s="81" t="s">
        <v>782</v>
      </c>
      <c r="E248" s="62">
        <v>2018</v>
      </c>
      <c r="F248" s="62">
        <v>751</v>
      </c>
      <c r="G248" s="62">
        <v>376</v>
      </c>
      <c r="H248" s="62">
        <v>375</v>
      </c>
      <c r="I248" s="62"/>
      <c r="J248" s="62"/>
      <c r="K248" s="62"/>
      <c r="L248" s="62"/>
      <c r="M248" s="62"/>
      <c r="N248" s="62">
        <v>751</v>
      </c>
      <c r="O248" s="62">
        <v>376</v>
      </c>
      <c r="P248" s="62">
        <v>375</v>
      </c>
      <c r="Q248" s="62"/>
      <c r="R248" s="62"/>
      <c r="S248" s="62"/>
      <c r="T248" s="62">
        <v>300</v>
      </c>
      <c r="U248" s="85" t="s">
        <v>745</v>
      </c>
      <c r="V248" s="40" t="s">
        <v>731</v>
      </c>
      <c r="W248" s="62" t="s">
        <v>746</v>
      </c>
      <c r="X248" s="92" t="s">
        <v>747</v>
      </c>
      <c r="Y248" s="94" t="s">
        <v>783</v>
      </c>
      <c r="Z248" s="82"/>
    </row>
    <row r="249" s="12" customFormat="true" ht="46" customHeight="true" spans="1:26">
      <c r="A249" s="49">
        <v>229</v>
      </c>
      <c r="B249" s="83" t="s">
        <v>784</v>
      </c>
      <c r="C249" s="84" t="s">
        <v>79</v>
      </c>
      <c r="D249" s="83" t="s">
        <v>785</v>
      </c>
      <c r="E249" s="84">
        <v>2018</v>
      </c>
      <c r="F249" s="84">
        <v>220</v>
      </c>
      <c r="G249" s="84"/>
      <c r="H249" s="84">
        <v>220</v>
      </c>
      <c r="I249" s="84"/>
      <c r="J249" s="84"/>
      <c r="K249" s="84"/>
      <c r="L249" s="84"/>
      <c r="M249" s="84"/>
      <c r="N249" s="84">
        <v>220</v>
      </c>
      <c r="O249" s="84"/>
      <c r="P249" s="84">
        <v>220</v>
      </c>
      <c r="Q249" s="84"/>
      <c r="R249" s="84"/>
      <c r="S249" s="84"/>
      <c r="T249" s="84">
        <v>176</v>
      </c>
      <c r="U249" s="83" t="s">
        <v>786</v>
      </c>
      <c r="V249" s="40" t="s">
        <v>369</v>
      </c>
      <c r="W249" s="84" t="s">
        <v>370</v>
      </c>
      <c r="X249" s="84" t="s">
        <v>371</v>
      </c>
      <c r="Y249" s="84" t="s">
        <v>372</v>
      </c>
      <c r="Z249" s="83"/>
    </row>
    <row r="250" s="16" customFormat="true" ht="74" customHeight="true" spans="1:26">
      <c r="A250" s="49">
        <v>230</v>
      </c>
      <c r="B250" s="80" t="s">
        <v>787</v>
      </c>
      <c r="C250" s="62" t="s">
        <v>32</v>
      </c>
      <c r="D250" s="80" t="s">
        <v>788</v>
      </c>
      <c r="E250" s="62" t="s">
        <v>63</v>
      </c>
      <c r="F250" s="62">
        <v>19470</v>
      </c>
      <c r="G250" s="62">
        <v>9735</v>
      </c>
      <c r="H250" s="62">
        <v>9735</v>
      </c>
      <c r="I250" s="62"/>
      <c r="J250" s="62"/>
      <c r="K250" s="62"/>
      <c r="L250" s="62"/>
      <c r="M250" s="62"/>
      <c r="N250" s="88">
        <v>1964</v>
      </c>
      <c r="O250" s="88">
        <v>982</v>
      </c>
      <c r="P250" s="88">
        <v>982</v>
      </c>
      <c r="Q250" s="62"/>
      <c r="R250" s="62"/>
      <c r="S250" s="62"/>
      <c r="T250" s="62">
        <v>982</v>
      </c>
      <c r="U250" s="85" t="s">
        <v>789</v>
      </c>
      <c r="V250" s="40" t="s">
        <v>731</v>
      </c>
      <c r="W250" s="62" t="s">
        <v>790</v>
      </c>
      <c r="X250" s="92" t="s">
        <v>791</v>
      </c>
      <c r="Y250" s="95" t="s">
        <v>792</v>
      </c>
      <c r="Z250" s="82" t="s">
        <v>76</v>
      </c>
    </row>
    <row r="251" s="16" customFormat="true" ht="62" customHeight="true" spans="1:26">
      <c r="A251" s="49">
        <v>231</v>
      </c>
      <c r="B251" s="85" t="s">
        <v>793</v>
      </c>
      <c r="C251" s="62" t="s">
        <v>32</v>
      </c>
      <c r="D251" s="85" t="s">
        <v>794</v>
      </c>
      <c r="E251" s="62" t="s">
        <v>63</v>
      </c>
      <c r="F251" s="62">
        <v>4991</v>
      </c>
      <c r="G251" s="62">
        <v>2496</v>
      </c>
      <c r="H251" s="62">
        <v>2495</v>
      </c>
      <c r="I251" s="62"/>
      <c r="J251" s="62"/>
      <c r="K251" s="62"/>
      <c r="L251" s="62">
        <v>1456</v>
      </c>
      <c r="M251" s="62">
        <v>853</v>
      </c>
      <c r="N251" s="88">
        <v>2100</v>
      </c>
      <c r="O251" s="88">
        <v>1050</v>
      </c>
      <c r="P251" s="88">
        <v>1050</v>
      </c>
      <c r="Q251" s="62"/>
      <c r="R251" s="62"/>
      <c r="S251" s="62"/>
      <c r="T251" s="62">
        <v>840</v>
      </c>
      <c r="U251" s="85" t="s">
        <v>795</v>
      </c>
      <c r="V251" s="40" t="s">
        <v>731</v>
      </c>
      <c r="W251" s="93" t="s">
        <v>796</v>
      </c>
      <c r="X251" s="93" t="s">
        <v>797</v>
      </c>
      <c r="Y251" s="93" t="s">
        <v>798</v>
      </c>
      <c r="Z251" s="82"/>
    </row>
    <row r="252" s="4" customFormat="true" ht="41" customHeight="true" spans="1:26">
      <c r="A252" s="49">
        <v>232</v>
      </c>
      <c r="B252" s="39" t="s">
        <v>799</v>
      </c>
      <c r="C252" s="40" t="s">
        <v>32</v>
      </c>
      <c r="D252" s="39" t="s">
        <v>800</v>
      </c>
      <c r="E252" s="40" t="s">
        <v>801</v>
      </c>
      <c r="F252" s="40">
        <v>4992</v>
      </c>
      <c r="G252" s="60">
        <v>1263</v>
      </c>
      <c r="H252" s="40">
        <v>3729</v>
      </c>
      <c r="I252" s="60"/>
      <c r="J252" s="60"/>
      <c r="K252" s="60"/>
      <c r="L252" s="60">
        <v>2428</v>
      </c>
      <c r="M252" s="60">
        <v>2428</v>
      </c>
      <c r="N252" s="40">
        <v>740</v>
      </c>
      <c r="O252" s="60"/>
      <c r="P252" s="40">
        <v>740</v>
      </c>
      <c r="Q252" s="60"/>
      <c r="R252" s="60"/>
      <c r="S252" s="60"/>
      <c r="T252" s="60">
        <v>740</v>
      </c>
      <c r="U252" s="39" t="s">
        <v>802</v>
      </c>
      <c r="V252" s="40" t="s">
        <v>82</v>
      </c>
      <c r="W252" s="40" t="s">
        <v>83</v>
      </c>
      <c r="X252" s="40" t="s">
        <v>803</v>
      </c>
      <c r="Y252" s="40" t="s">
        <v>804</v>
      </c>
      <c r="Z252" s="74"/>
    </row>
    <row r="253" s="16" customFormat="true" ht="50" customHeight="true" spans="1:26">
      <c r="A253" s="49">
        <v>233</v>
      </c>
      <c r="B253" s="80" t="s">
        <v>805</v>
      </c>
      <c r="C253" s="62" t="s">
        <v>32</v>
      </c>
      <c r="D253" s="80" t="s">
        <v>806</v>
      </c>
      <c r="E253" s="62" t="s">
        <v>63</v>
      </c>
      <c r="F253" s="62">
        <v>4298</v>
      </c>
      <c r="G253" s="62">
        <v>2149</v>
      </c>
      <c r="H253" s="62">
        <v>2149</v>
      </c>
      <c r="I253" s="62"/>
      <c r="J253" s="62"/>
      <c r="K253" s="62"/>
      <c r="L253" s="62">
        <v>304</v>
      </c>
      <c r="M253" s="62">
        <v>286</v>
      </c>
      <c r="N253" s="88">
        <v>2700</v>
      </c>
      <c r="O253" s="88">
        <v>1500</v>
      </c>
      <c r="P253" s="88">
        <v>1200</v>
      </c>
      <c r="Q253" s="62"/>
      <c r="R253" s="62"/>
      <c r="S253" s="62"/>
      <c r="T253" s="62">
        <v>960</v>
      </c>
      <c r="U253" s="85" t="s">
        <v>795</v>
      </c>
      <c r="V253" s="40" t="s">
        <v>731</v>
      </c>
      <c r="W253" s="92" t="s">
        <v>746</v>
      </c>
      <c r="X253" s="92" t="s">
        <v>747</v>
      </c>
      <c r="Y253" s="93" t="s">
        <v>798</v>
      </c>
      <c r="Z253" s="82"/>
    </row>
    <row r="254" s="4" customFormat="true" ht="45" customHeight="true" spans="1:26">
      <c r="A254" s="49">
        <v>234</v>
      </c>
      <c r="B254" s="34" t="s">
        <v>807</v>
      </c>
      <c r="C254" s="33" t="s">
        <v>32</v>
      </c>
      <c r="D254" s="34" t="s">
        <v>808</v>
      </c>
      <c r="E254" s="33" t="s">
        <v>124</v>
      </c>
      <c r="F254" s="33">
        <v>1500</v>
      </c>
      <c r="G254" s="33"/>
      <c r="H254" s="33">
        <v>1500</v>
      </c>
      <c r="I254" s="33"/>
      <c r="J254" s="33"/>
      <c r="K254" s="33"/>
      <c r="L254" s="33">
        <v>50</v>
      </c>
      <c r="M254" s="33">
        <v>50</v>
      </c>
      <c r="N254" s="33">
        <v>500</v>
      </c>
      <c r="O254" s="33"/>
      <c r="P254" s="33">
        <v>500</v>
      </c>
      <c r="Q254" s="33"/>
      <c r="R254" s="33"/>
      <c r="S254" s="33"/>
      <c r="T254" s="33"/>
      <c r="U254" s="34" t="s">
        <v>809</v>
      </c>
      <c r="V254" s="40" t="s">
        <v>463</v>
      </c>
      <c r="W254" s="33" t="s">
        <v>810</v>
      </c>
      <c r="X254" s="40" t="s">
        <v>811</v>
      </c>
      <c r="Y254" s="40" t="s">
        <v>812</v>
      </c>
      <c r="Z254" s="56"/>
    </row>
    <row r="255" s="16" customFormat="true" ht="63" customHeight="true" spans="1:26">
      <c r="A255" s="49">
        <v>235</v>
      </c>
      <c r="B255" s="80" t="s">
        <v>813</v>
      </c>
      <c r="C255" s="62" t="s">
        <v>49</v>
      </c>
      <c r="D255" s="80" t="s">
        <v>814</v>
      </c>
      <c r="E255" s="62" t="s">
        <v>146</v>
      </c>
      <c r="F255" s="62">
        <v>130408</v>
      </c>
      <c r="G255" s="62">
        <v>65204</v>
      </c>
      <c r="H255" s="62">
        <v>65204</v>
      </c>
      <c r="I255" s="62"/>
      <c r="J255" s="62"/>
      <c r="K255" s="62"/>
      <c r="L255" s="62"/>
      <c r="M255" s="62"/>
      <c r="N255" s="88">
        <v>58500</v>
      </c>
      <c r="O255" s="62">
        <v>32500</v>
      </c>
      <c r="P255" s="62">
        <v>26000</v>
      </c>
      <c r="Q255" s="62"/>
      <c r="R255" s="62"/>
      <c r="S255" s="62"/>
      <c r="T255" s="62">
        <v>20800</v>
      </c>
      <c r="U255" s="85" t="s">
        <v>815</v>
      </c>
      <c r="V255" s="40" t="s">
        <v>731</v>
      </c>
      <c r="W255" s="62" t="s">
        <v>790</v>
      </c>
      <c r="X255" s="92" t="s">
        <v>791</v>
      </c>
      <c r="Y255" s="95" t="s">
        <v>792</v>
      </c>
      <c r="Z255" s="82" t="s">
        <v>735</v>
      </c>
    </row>
    <row r="256" s="4" customFormat="true" ht="45" customHeight="true" spans="1:26">
      <c r="A256" s="49">
        <v>236</v>
      </c>
      <c r="B256" s="34" t="s">
        <v>816</v>
      </c>
      <c r="C256" s="33" t="s">
        <v>49</v>
      </c>
      <c r="D256" s="34" t="s">
        <v>817</v>
      </c>
      <c r="E256" s="33" t="s">
        <v>129</v>
      </c>
      <c r="F256" s="33">
        <v>120000</v>
      </c>
      <c r="G256" s="49"/>
      <c r="H256" s="33">
        <v>15000</v>
      </c>
      <c r="I256" s="49"/>
      <c r="J256" s="49">
        <v>105000</v>
      </c>
      <c r="K256" s="49"/>
      <c r="L256" s="49">
        <v>5410</v>
      </c>
      <c r="M256" s="49">
        <v>3038</v>
      </c>
      <c r="N256" s="33">
        <v>24000</v>
      </c>
      <c r="O256" s="49"/>
      <c r="P256" s="33">
        <v>1000</v>
      </c>
      <c r="Q256" s="49"/>
      <c r="R256" s="33">
        <v>23000</v>
      </c>
      <c r="S256" s="49"/>
      <c r="T256" s="49">
        <v>800</v>
      </c>
      <c r="U256" s="34" t="s">
        <v>818</v>
      </c>
      <c r="V256" s="40" t="s">
        <v>731</v>
      </c>
      <c r="W256" s="33" t="s">
        <v>740</v>
      </c>
      <c r="X256" s="33" t="s">
        <v>774</v>
      </c>
      <c r="Y256" s="33" t="s">
        <v>819</v>
      </c>
      <c r="Z256" s="82" t="s">
        <v>820</v>
      </c>
    </row>
    <row r="257" s="16" customFormat="true" ht="48" customHeight="true" spans="1:26">
      <c r="A257" s="49">
        <v>237</v>
      </c>
      <c r="B257" s="80" t="s">
        <v>821</v>
      </c>
      <c r="C257" s="62" t="s">
        <v>49</v>
      </c>
      <c r="D257" s="81" t="s">
        <v>822</v>
      </c>
      <c r="E257" s="62" t="s">
        <v>146</v>
      </c>
      <c r="F257" s="62">
        <v>43000</v>
      </c>
      <c r="G257" s="62">
        <v>21500</v>
      </c>
      <c r="H257" s="62">
        <v>21500</v>
      </c>
      <c r="I257" s="62"/>
      <c r="J257" s="62"/>
      <c r="K257" s="62"/>
      <c r="L257" s="62"/>
      <c r="M257" s="62"/>
      <c r="N257" s="62">
        <v>21500</v>
      </c>
      <c r="O257" s="62"/>
      <c r="P257" s="62">
        <v>21500</v>
      </c>
      <c r="Q257" s="62"/>
      <c r="R257" s="62"/>
      <c r="S257" s="62"/>
      <c r="T257" s="62">
        <v>17200</v>
      </c>
      <c r="U257" s="85" t="s">
        <v>815</v>
      </c>
      <c r="V257" s="40" t="s">
        <v>731</v>
      </c>
      <c r="W257" s="62" t="s">
        <v>746</v>
      </c>
      <c r="X257" s="92" t="s">
        <v>747</v>
      </c>
      <c r="Y257" s="94" t="s">
        <v>823</v>
      </c>
      <c r="Z257" s="82"/>
    </row>
    <row r="258" s="4" customFormat="true" ht="44.1" customHeight="true" spans="1:26">
      <c r="A258" s="49">
        <v>238</v>
      </c>
      <c r="B258" s="39" t="s">
        <v>824</v>
      </c>
      <c r="C258" s="40" t="s">
        <v>49</v>
      </c>
      <c r="D258" s="39" t="s">
        <v>825</v>
      </c>
      <c r="E258" s="40" t="s">
        <v>129</v>
      </c>
      <c r="F258" s="40">
        <v>32935</v>
      </c>
      <c r="G258" s="60"/>
      <c r="H258" s="40">
        <v>32935</v>
      </c>
      <c r="I258" s="60"/>
      <c r="J258" s="60"/>
      <c r="K258" s="60"/>
      <c r="L258" s="60">
        <v>300</v>
      </c>
      <c r="M258" s="60">
        <v>300</v>
      </c>
      <c r="N258" s="40">
        <v>1400</v>
      </c>
      <c r="O258" s="60"/>
      <c r="P258" s="40">
        <v>1400</v>
      </c>
      <c r="Q258" s="60"/>
      <c r="R258" s="60"/>
      <c r="S258" s="60"/>
      <c r="T258" s="60">
        <v>1120</v>
      </c>
      <c r="U258" s="39" t="s">
        <v>826</v>
      </c>
      <c r="V258" s="40" t="s">
        <v>82</v>
      </c>
      <c r="W258" s="40" t="s">
        <v>83</v>
      </c>
      <c r="X258" s="40" t="s">
        <v>803</v>
      </c>
      <c r="Y258" s="40" t="s">
        <v>804</v>
      </c>
      <c r="Z258" s="74" t="s">
        <v>76</v>
      </c>
    </row>
    <row r="259" s="16" customFormat="true" ht="50" customHeight="true" spans="1:26">
      <c r="A259" s="49">
        <v>239</v>
      </c>
      <c r="B259" s="80" t="s">
        <v>827</v>
      </c>
      <c r="C259" s="62" t="s">
        <v>49</v>
      </c>
      <c r="D259" s="81" t="s">
        <v>822</v>
      </c>
      <c r="E259" s="62" t="s">
        <v>129</v>
      </c>
      <c r="F259" s="62">
        <v>32000</v>
      </c>
      <c r="G259" s="62">
        <v>16000</v>
      </c>
      <c r="H259" s="62">
        <v>16000</v>
      </c>
      <c r="I259" s="62"/>
      <c r="J259" s="62"/>
      <c r="K259" s="62"/>
      <c r="L259" s="62"/>
      <c r="M259" s="62"/>
      <c r="N259" s="62">
        <v>16000</v>
      </c>
      <c r="O259" s="62"/>
      <c r="P259" s="62">
        <v>16000</v>
      </c>
      <c r="Q259" s="62"/>
      <c r="R259" s="62"/>
      <c r="S259" s="62"/>
      <c r="T259" s="62">
        <v>12800</v>
      </c>
      <c r="U259" s="85" t="s">
        <v>815</v>
      </c>
      <c r="V259" s="40" t="s">
        <v>731</v>
      </c>
      <c r="W259" s="62" t="s">
        <v>746</v>
      </c>
      <c r="X259" s="92" t="s">
        <v>747</v>
      </c>
      <c r="Y259" s="94" t="s">
        <v>828</v>
      </c>
      <c r="Z259" s="82"/>
    </row>
    <row r="260" s="4" customFormat="true" ht="81" customHeight="true" spans="1:26">
      <c r="A260" s="49">
        <v>240</v>
      </c>
      <c r="B260" s="39" t="s">
        <v>829</v>
      </c>
      <c r="C260" s="40" t="s">
        <v>49</v>
      </c>
      <c r="D260" s="39" t="s">
        <v>830</v>
      </c>
      <c r="E260" s="40" t="s">
        <v>146</v>
      </c>
      <c r="F260" s="40">
        <v>19013</v>
      </c>
      <c r="G260" s="40"/>
      <c r="H260" s="40">
        <v>13309</v>
      </c>
      <c r="I260" s="40"/>
      <c r="J260" s="40">
        <v>5704</v>
      </c>
      <c r="K260" s="40"/>
      <c r="L260" s="40">
        <v>2878</v>
      </c>
      <c r="M260" s="40">
        <v>2128</v>
      </c>
      <c r="N260" s="40">
        <v>2550</v>
      </c>
      <c r="O260" s="40"/>
      <c r="P260" s="40"/>
      <c r="Q260" s="40"/>
      <c r="R260" s="40">
        <v>2550</v>
      </c>
      <c r="S260" s="40"/>
      <c r="T260" s="40"/>
      <c r="U260" s="39" t="s">
        <v>831</v>
      </c>
      <c r="V260" s="40" t="s">
        <v>731</v>
      </c>
      <c r="W260" s="40" t="s">
        <v>732</v>
      </c>
      <c r="X260" s="40" t="s">
        <v>832</v>
      </c>
      <c r="Y260" s="40" t="s">
        <v>833</v>
      </c>
      <c r="Z260" s="74" t="s">
        <v>76</v>
      </c>
    </row>
    <row r="261" s="17" customFormat="true" ht="62" customHeight="true" spans="1:26">
      <c r="A261" s="49">
        <v>241</v>
      </c>
      <c r="B261" s="85" t="s">
        <v>834</v>
      </c>
      <c r="C261" s="62" t="s">
        <v>49</v>
      </c>
      <c r="D261" s="85" t="s">
        <v>835</v>
      </c>
      <c r="E261" s="62" t="s">
        <v>146</v>
      </c>
      <c r="F261" s="62">
        <v>7584</v>
      </c>
      <c r="G261" s="62">
        <v>3792</v>
      </c>
      <c r="H261" s="62">
        <v>3792</v>
      </c>
      <c r="I261" s="62"/>
      <c r="J261" s="62"/>
      <c r="K261" s="62"/>
      <c r="L261" s="62">
        <v>1376</v>
      </c>
      <c r="M261" s="62">
        <v>961</v>
      </c>
      <c r="N261" s="88">
        <v>1298</v>
      </c>
      <c r="O261" s="88">
        <v>649</v>
      </c>
      <c r="P261" s="88">
        <v>649</v>
      </c>
      <c r="Q261" s="62"/>
      <c r="R261" s="62"/>
      <c r="S261" s="62"/>
      <c r="T261" s="62">
        <v>649</v>
      </c>
      <c r="U261" s="85" t="s">
        <v>815</v>
      </c>
      <c r="V261" s="40" t="s">
        <v>731</v>
      </c>
      <c r="W261" s="62" t="s">
        <v>836</v>
      </c>
      <c r="X261" s="92" t="s">
        <v>791</v>
      </c>
      <c r="Y261" s="95" t="s">
        <v>792</v>
      </c>
      <c r="Z261" s="82"/>
    </row>
    <row r="262" s="16" customFormat="true" ht="60" customHeight="true" spans="1:26">
      <c r="A262" s="49">
        <v>242</v>
      </c>
      <c r="B262" s="85" t="s">
        <v>837</v>
      </c>
      <c r="C262" s="62" t="s">
        <v>49</v>
      </c>
      <c r="D262" s="85" t="s">
        <v>838</v>
      </c>
      <c r="E262" s="62" t="s">
        <v>146</v>
      </c>
      <c r="F262" s="62">
        <v>14644</v>
      </c>
      <c r="G262" s="62">
        <v>7322</v>
      </c>
      <c r="H262" s="62">
        <v>7322</v>
      </c>
      <c r="I262" s="62"/>
      <c r="J262" s="62"/>
      <c r="K262" s="62"/>
      <c r="L262" s="62">
        <v>33</v>
      </c>
      <c r="M262" s="62">
        <v>33</v>
      </c>
      <c r="N262" s="88">
        <v>4394</v>
      </c>
      <c r="O262" s="88">
        <v>2197</v>
      </c>
      <c r="P262" s="88">
        <v>2197</v>
      </c>
      <c r="Q262" s="62"/>
      <c r="R262" s="62"/>
      <c r="S262" s="62"/>
      <c r="T262" s="62">
        <v>1758</v>
      </c>
      <c r="U262" s="85" t="s">
        <v>815</v>
      </c>
      <c r="V262" s="40" t="s">
        <v>731</v>
      </c>
      <c r="W262" s="62" t="s">
        <v>790</v>
      </c>
      <c r="X262" s="92" t="s">
        <v>791</v>
      </c>
      <c r="Y262" s="95" t="s">
        <v>792</v>
      </c>
      <c r="Z262" s="82"/>
    </row>
    <row r="263" s="17" customFormat="true" ht="60" customHeight="true" spans="1:26">
      <c r="A263" s="49">
        <v>243</v>
      </c>
      <c r="B263" s="85" t="s">
        <v>839</v>
      </c>
      <c r="C263" s="62" t="s">
        <v>49</v>
      </c>
      <c r="D263" s="85" t="s">
        <v>840</v>
      </c>
      <c r="E263" s="62" t="s">
        <v>146</v>
      </c>
      <c r="F263" s="62">
        <v>8196</v>
      </c>
      <c r="G263" s="62">
        <v>4098</v>
      </c>
      <c r="H263" s="62">
        <v>4098</v>
      </c>
      <c r="I263" s="62"/>
      <c r="J263" s="62"/>
      <c r="K263" s="62"/>
      <c r="L263" s="62">
        <v>37</v>
      </c>
      <c r="M263" s="62">
        <v>37</v>
      </c>
      <c r="N263" s="88">
        <v>2460</v>
      </c>
      <c r="O263" s="88">
        <v>1230</v>
      </c>
      <c r="P263" s="88">
        <v>1230</v>
      </c>
      <c r="Q263" s="62"/>
      <c r="R263" s="62"/>
      <c r="S263" s="62"/>
      <c r="T263" s="62">
        <v>984</v>
      </c>
      <c r="U263" s="85" t="s">
        <v>815</v>
      </c>
      <c r="V263" s="40" t="s">
        <v>731</v>
      </c>
      <c r="W263" s="62" t="s">
        <v>836</v>
      </c>
      <c r="X263" s="92" t="s">
        <v>791</v>
      </c>
      <c r="Y263" s="95" t="s">
        <v>792</v>
      </c>
      <c r="Z263" s="82"/>
    </row>
    <row r="264" s="16" customFormat="true" ht="62" customHeight="true" spans="1:26">
      <c r="A264" s="49">
        <v>244</v>
      </c>
      <c r="B264" s="85" t="s">
        <v>841</v>
      </c>
      <c r="C264" s="62" t="s">
        <v>49</v>
      </c>
      <c r="D264" s="85" t="s">
        <v>842</v>
      </c>
      <c r="E264" s="62" t="s">
        <v>146</v>
      </c>
      <c r="F264" s="62">
        <v>8948</v>
      </c>
      <c r="G264" s="62">
        <v>4474</v>
      </c>
      <c r="H264" s="62">
        <v>4474</v>
      </c>
      <c r="I264" s="62"/>
      <c r="J264" s="62"/>
      <c r="K264" s="62"/>
      <c r="L264" s="62">
        <v>33</v>
      </c>
      <c r="M264" s="62">
        <v>33</v>
      </c>
      <c r="N264" s="88">
        <v>2684</v>
      </c>
      <c r="O264" s="88">
        <v>1342</v>
      </c>
      <c r="P264" s="88">
        <v>1342</v>
      </c>
      <c r="Q264" s="62"/>
      <c r="R264" s="62"/>
      <c r="S264" s="62"/>
      <c r="T264" s="62">
        <v>1074</v>
      </c>
      <c r="U264" s="85" t="s">
        <v>815</v>
      </c>
      <c r="V264" s="40" t="s">
        <v>731</v>
      </c>
      <c r="W264" s="62" t="s">
        <v>790</v>
      </c>
      <c r="X264" s="92" t="s">
        <v>791</v>
      </c>
      <c r="Y264" s="95" t="s">
        <v>792</v>
      </c>
      <c r="Z264" s="82"/>
    </row>
    <row r="265" s="16" customFormat="true" ht="46" customHeight="true" spans="1:26">
      <c r="A265" s="49">
        <v>245</v>
      </c>
      <c r="B265" s="80" t="s">
        <v>843</v>
      </c>
      <c r="C265" s="62" t="s">
        <v>49</v>
      </c>
      <c r="D265" s="80" t="s">
        <v>844</v>
      </c>
      <c r="E265" s="62" t="s">
        <v>146</v>
      </c>
      <c r="F265" s="62">
        <v>2624</v>
      </c>
      <c r="G265" s="62">
        <v>1312</v>
      </c>
      <c r="H265" s="62">
        <v>1312</v>
      </c>
      <c r="I265" s="62"/>
      <c r="J265" s="62"/>
      <c r="K265" s="62"/>
      <c r="L265" s="62"/>
      <c r="M265" s="62"/>
      <c r="N265" s="88">
        <v>2100</v>
      </c>
      <c r="O265" s="88">
        <v>1050</v>
      </c>
      <c r="P265" s="88">
        <v>1050</v>
      </c>
      <c r="Q265" s="62"/>
      <c r="R265" s="62"/>
      <c r="S265" s="62"/>
      <c r="T265" s="62">
        <v>840</v>
      </c>
      <c r="U265" s="85" t="s">
        <v>815</v>
      </c>
      <c r="V265" s="40" t="s">
        <v>731</v>
      </c>
      <c r="W265" s="62" t="s">
        <v>746</v>
      </c>
      <c r="X265" s="92" t="s">
        <v>747</v>
      </c>
      <c r="Y265" s="94" t="s">
        <v>845</v>
      </c>
      <c r="Z265" s="82"/>
    </row>
    <row r="266" s="16" customFormat="true" ht="57" customHeight="true" spans="1:26">
      <c r="A266" s="49">
        <v>246</v>
      </c>
      <c r="B266" s="80" t="s">
        <v>846</v>
      </c>
      <c r="C266" s="62" t="s">
        <v>49</v>
      </c>
      <c r="D266" s="80" t="s">
        <v>847</v>
      </c>
      <c r="E266" s="62" t="s">
        <v>146</v>
      </c>
      <c r="F266" s="62">
        <v>1560</v>
      </c>
      <c r="G266" s="62">
        <v>780</v>
      </c>
      <c r="H266" s="62">
        <v>780</v>
      </c>
      <c r="I266" s="62"/>
      <c r="J266" s="62"/>
      <c r="K266" s="62"/>
      <c r="L266" s="62"/>
      <c r="M266" s="62"/>
      <c r="N266" s="88">
        <v>1250</v>
      </c>
      <c r="O266" s="88">
        <v>625</v>
      </c>
      <c r="P266" s="88">
        <v>625</v>
      </c>
      <c r="Q266" s="62"/>
      <c r="R266" s="62"/>
      <c r="S266" s="62"/>
      <c r="T266" s="62">
        <v>500</v>
      </c>
      <c r="U266" s="85" t="s">
        <v>815</v>
      </c>
      <c r="V266" s="40" t="s">
        <v>731</v>
      </c>
      <c r="W266" s="62" t="s">
        <v>746</v>
      </c>
      <c r="X266" s="92" t="s">
        <v>747</v>
      </c>
      <c r="Y266" s="94" t="s">
        <v>848</v>
      </c>
      <c r="Z266" s="82"/>
    </row>
    <row r="267" s="4" customFormat="true" ht="66" customHeight="true" spans="1:26">
      <c r="A267" s="49">
        <v>247</v>
      </c>
      <c r="B267" s="34" t="s">
        <v>849</v>
      </c>
      <c r="C267" s="33" t="s">
        <v>71</v>
      </c>
      <c r="D267" s="34" t="s">
        <v>850</v>
      </c>
      <c r="E267" s="33" t="s">
        <v>73</v>
      </c>
      <c r="F267" s="33">
        <v>149944</v>
      </c>
      <c r="G267" s="49">
        <v>3000</v>
      </c>
      <c r="H267" s="33">
        <v>88166</v>
      </c>
      <c r="I267" s="49"/>
      <c r="J267" s="49"/>
      <c r="K267" s="49">
        <v>58778</v>
      </c>
      <c r="L267" s="49">
        <v>2400</v>
      </c>
      <c r="M267" s="49">
        <v>1660</v>
      </c>
      <c r="N267" s="33">
        <v>5000</v>
      </c>
      <c r="O267" s="33"/>
      <c r="P267" s="33">
        <v>3000</v>
      </c>
      <c r="Q267" s="49"/>
      <c r="R267" s="49"/>
      <c r="S267" s="49">
        <v>2000</v>
      </c>
      <c r="T267" s="49">
        <v>3000</v>
      </c>
      <c r="U267" s="34" t="s">
        <v>851</v>
      </c>
      <c r="V267" s="40" t="s">
        <v>731</v>
      </c>
      <c r="W267" s="33" t="s">
        <v>740</v>
      </c>
      <c r="X267" s="33" t="s">
        <v>774</v>
      </c>
      <c r="Y267" s="33" t="s">
        <v>852</v>
      </c>
      <c r="Z267" s="34" t="s">
        <v>853</v>
      </c>
    </row>
    <row r="268" s="12" customFormat="true" ht="120" customHeight="true" spans="1:26">
      <c r="A268" s="49">
        <v>248</v>
      </c>
      <c r="B268" s="39" t="s">
        <v>854</v>
      </c>
      <c r="C268" s="37" t="s">
        <v>71</v>
      </c>
      <c r="D268" s="39" t="s">
        <v>855</v>
      </c>
      <c r="E268" s="40" t="s">
        <v>206</v>
      </c>
      <c r="F268" s="40">
        <v>64500</v>
      </c>
      <c r="G268" s="40">
        <v>15000</v>
      </c>
      <c r="H268" s="40">
        <v>35000</v>
      </c>
      <c r="I268" s="40"/>
      <c r="J268" s="40">
        <v>4500</v>
      </c>
      <c r="K268" s="40">
        <v>10000</v>
      </c>
      <c r="L268" s="40"/>
      <c r="M268" s="40"/>
      <c r="N268" s="40">
        <v>1800</v>
      </c>
      <c r="O268" s="40">
        <v>700</v>
      </c>
      <c r="P268" s="40">
        <v>500</v>
      </c>
      <c r="Q268" s="40"/>
      <c r="R268" s="40">
        <v>300</v>
      </c>
      <c r="S268" s="40">
        <v>300</v>
      </c>
      <c r="T268" s="40"/>
      <c r="U268" s="39" t="s">
        <v>856</v>
      </c>
      <c r="V268" s="40" t="s">
        <v>463</v>
      </c>
      <c r="W268" s="33" t="s">
        <v>857</v>
      </c>
      <c r="X268" s="33" t="s">
        <v>858</v>
      </c>
      <c r="Y268" s="33" t="s">
        <v>859</v>
      </c>
      <c r="Z268" s="39" t="s">
        <v>442</v>
      </c>
    </row>
    <row r="269" s="4" customFormat="true" ht="70" customHeight="true" spans="1:26">
      <c r="A269" s="49">
        <v>249</v>
      </c>
      <c r="B269" s="34" t="s">
        <v>860</v>
      </c>
      <c r="C269" s="33" t="s">
        <v>71</v>
      </c>
      <c r="D269" s="34" t="s">
        <v>861</v>
      </c>
      <c r="E269" s="33" t="s">
        <v>73</v>
      </c>
      <c r="F269" s="33">
        <v>35000</v>
      </c>
      <c r="G269" s="49"/>
      <c r="H269" s="33">
        <v>35000</v>
      </c>
      <c r="I269" s="49"/>
      <c r="J269" s="49"/>
      <c r="K269" s="49"/>
      <c r="L269" s="49"/>
      <c r="M269" s="49"/>
      <c r="N269" s="33">
        <v>6000</v>
      </c>
      <c r="O269" s="33"/>
      <c r="P269" s="33">
        <v>6000</v>
      </c>
      <c r="Q269" s="49"/>
      <c r="R269" s="49"/>
      <c r="S269" s="49"/>
      <c r="T269" s="49">
        <v>4800</v>
      </c>
      <c r="U269" s="34" t="s">
        <v>862</v>
      </c>
      <c r="V269" s="40" t="s">
        <v>731</v>
      </c>
      <c r="W269" s="33" t="s">
        <v>740</v>
      </c>
      <c r="X269" s="33" t="s">
        <v>774</v>
      </c>
      <c r="Y269" s="33" t="s">
        <v>819</v>
      </c>
      <c r="Z269" s="34" t="s">
        <v>863</v>
      </c>
    </row>
    <row r="270" s="4" customFormat="true" ht="70" customHeight="true" spans="1:26">
      <c r="A270" s="49">
        <v>250</v>
      </c>
      <c r="B270" s="39" t="s">
        <v>864</v>
      </c>
      <c r="C270" s="40" t="s">
        <v>71</v>
      </c>
      <c r="D270" s="39" t="s">
        <v>865</v>
      </c>
      <c r="E270" s="40" t="s">
        <v>73</v>
      </c>
      <c r="F270" s="40">
        <v>31973</v>
      </c>
      <c r="G270" s="60"/>
      <c r="H270" s="40">
        <v>31973</v>
      </c>
      <c r="I270" s="60"/>
      <c r="J270" s="60"/>
      <c r="K270" s="60"/>
      <c r="L270" s="60">
        <v>2440</v>
      </c>
      <c r="M270" s="60">
        <v>1835</v>
      </c>
      <c r="N270" s="40">
        <v>3662</v>
      </c>
      <c r="O270" s="60"/>
      <c r="P270" s="40">
        <v>3662</v>
      </c>
      <c r="Q270" s="60"/>
      <c r="R270" s="60"/>
      <c r="S270" s="60"/>
      <c r="T270" s="60">
        <v>3662</v>
      </c>
      <c r="U270" s="39" t="s">
        <v>692</v>
      </c>
      <c r="V270" s="40" t="s">
        <v>866</v>
      </c>
      <c r="W270" s="40" t="s">
        <v>867</v>
      </c>
      <c r="X270" s="40" t="s">
        <v>868</v>
      </c>
      <c r="Y270" s="40" t="s">
        <v>869</v>
      </c>
      <c r="Z270" s="39" t="s">
        <v>76</v>
      </c>
    </row>
    <row r="271" s="4" customFormat="true" ht="70" customHeight="true" spans="1:26">
      <c r="A271" s="49">
        <v>251</v>
      </c>
      <c r="B271" s="39" t="s">
        <v>870</v>
      </c>
      <c r="C271" s="40" t="s">
        <v>71</v>
      </c>
      <c r="D271" s="82" t="s">
        <v>871</v>
      </c>
      <c r="E271" s="40" t="s">
        <v>73</v>
      </c>
      <c r="F271" s="62">
        <v>20000</v>
      </c>
      <c r="G271" s="62">
        <v>10000</v>
      </c>
      <c r="H271" s="62">
        <v>10000</v>
      </c>
      <c r="I271" s="62"/>
      <c r="J271" s="62"/>
      <c r="K271" s="62"/>
      <c r="L271" s="62"/>
      <c r="M271" s="62"/>
      <c r="N271" s="62">
        <v>800</v>
      </c>
      <c r="O271" s="62"/>
      <c r="P271" s="62">
        <v>800</v>
      </c>
      <c r="Q271" s="62"/>
      <c r="R271" s="62"/>
      <c r="S271" s="62"/>
      <c r="T271" s="62">
        <v>640</v>
      </c>
      <c r="U271" s="82" t="s">
        <v>872</v>
      </c>
      <c r="V271" s="40" t="s">
        <v>731</v>
      </c>
      <c r="W271" s="40" t="s">
        <v>873</v>
      </c>
      <c r="X271" s="33" t="s">
        <v>874</v>
      </c>
      <c r="Y271" s="33" t="s">
        <v>875</v>
      </c>
      <c r="Z271" s="39"/>
    </row>
    <row r="272" s="12" customFormat="true" ht="65" customHeight="true" spans="1:26">
      <c r="A272" s="49">
        <v>252</v>
      </c>
      <c r="B272" s="35" t="s">
        <v>876</v>
      </c>
      <c r="C272" s="96" t="s">
        <v>71</v>
      </c>
      <c r="D272" s="97" t="s">
        <v>877</v>
      </c>
      <c r="E272" s="96" t="s">
        <v>73</v>
      </c>
      <c r="F272" s="98">
        <v>12800</v>
      </c>
      <c r="G272" s="98"/>
      <c r="H272" s="98">
        <v>6400</v>
      </c>
      <c r="I272" s="98">
        <v>6400</v>
      </c>
      <c r="J272" s="98"/>
      <c r="K272" s="98"/>
      <c r="L272" s="98"/>
      <c r="M272" s="98"/>
      <c r="N272" s="98">
        <v>500</v>
      </c>
      <c r="O272" s="98"/>
      <c r="P272" s="98">
        <v>250</v>
      </c>
      <c r="Q272" s="98">
        <v>250</v>
      </c>
      <c r="R272" s="98"/>
      <c r="S272" s="98"/>
      <c r="T272" s="98">
        <v>250</v>
      </c>
      <c r="U272" s="97" t="s">
        <v>878</v>
      </c>
      <c r="V272" s="40" t="s">
        <v>731</v>
      </c>
      <c r="W272" s="98" t="s">
        <v>164</v>
      </c>
      <c r="X272" s="33" t="s">
        <v>165</v>
      </c>
      <c r="Y272" s="98" t="s">
        <v>879</v>
      </c>
      <c r="Z272" s="35"/>
    </row>
    <row r="273" s="4" customFormat="true" ht="76" customHeight="true" spans="1:26">
      <c r="A273" s="49">
        <v>253</v>
      </c>
      <c r="B273" s="39" t="s">
        <v>880</v>
      </c>
      <c r="C273" s="40" t="s">
        <v>71</v>
      </c>
      <c r="D273" s="39" t="s">
        <v>881</v>
      </c>
      <c r="E273" s="40" t="s">
        <v>73</v>
      </c>
      <c r="F273" s="40">
        <v>5800</v>
      </c>
      <c r="G273" s="60"/>
      <c r="H273" s="40">
        <v>5800</v>
      </c>
      <c r="I273" s="60"/>
      <c r="J273" s="60"/>
      <c r="K273" s="60"/>
      <c r="L273" s="40">
        <v>1417</v>
      </c>
      <c r="M273" s="40">
        <v>1417</v>
      </c>
      <c r="N273" s="40">
        <v>220</v>
      </c>
      <c r="O273" s="60"/>
      <c r="P273" s="40">
        <v>220</v>
      </c>
      <c r="Q273" s="60"/>
      <c r="R273" s="60"/>
      <c r="S273" s="60"/>
      <c r="T273" s="40">
        <v>176</v>
      </c>
      <c r="U273" s="39" t="s">
        <v>882</v>
      </c>
      <c r="V273" s="40" t="s">
        <v>731</v>
      </c>
      <c r="W273" s="40" t="s">
        <v>883</v>
      </c>
      <c r="X273" s="40" t="s">
        <v>884</v>
      </c>
      <c r="Y273" s="40" t="s">
        <v>885</v>
      </c>
      <c r="Z273" s="39"/>
    </row>
    <row r="274" s="4" customFormat="true" ht="113" customHeight="true" spans="1:26">
      <c r="A274" s="49">
        <v>254</v>
      </c>
      <c r="B274" s="34" t="s">
        <v>886</v>
      </c>
      <c r="C274" s="33" t="s">
        <v>71</v>
      </c>
      <c r="D274" s="34" t="s">
        <v>887</v>
      </c>
      <c r="E274" s="86" t="s">
        <v>73</v>
      </c>
      <c r="F274" s="33">
        <v>3971</v>
      </c>
      <c r="G274" s="49"/>
      <c r="H274" s="33">
        <v>3971</v>
      </c>
      <c r="I274" s="49"/>
      <c r="J274" s="49"/>
      <c r="K274" s="49"/>
      <c r="L274" s="49"/>
      <c r="M274" s="49"/>
      <c r="N274" s="33">
        <v>2400</v>
      </c>
      <c r="O274" s="49"/>
      <c r="P274" s="33">
        <v>2400</v>
      </c>
      <c r="Q274" s="49"/>
      <c r="R274" s="49"/>
      <c r="S274" s="49"/>
      <c r="T274" s="49">
        <v>1920</v>
      </c>
      <c r="U274" s="34" t="s">
        <v>888</v>
      </c>
      <c r="V274" s="40" t="s">
        <v>731</v>
      </c>
      <c r="W274" s="33" t="s">
        <v>740</v>
      </c>
      <c r="X274" s="33" t="s">
        <v>774</v>
      </c>
      <c r="Y274" s="33" t="s">
        <v>819</v>
      </c>
      <c r="Z274" s="34"/>
    </row>
    <row r="275" s="18" customFormat="true" ht="21" customHeight="true" spans="1:26">
      <c r="A275" s="59" t="s">
        <v>889</v>
      </c>
      <c r="B275" s="61"/>
      <c r="C275" s="61"/>
      <c r="D275" s="61"/>
      <c r="E275" s="61"/>
      <c r="F275" s="60"/>
      <c r="G275" s="60"/>
      <c r="H275" s="60"/>
      <c r="I275" s="60"/>
      <c r="J275" s="60"/>
      <c r="K275" s="60"/>
      <c r="L275" s="60"/>
      <c r="M275" s="60"/>
      <c r="N275" s="60"/>
      <c r="O275" s="60"/>
      <c r="P275" s="60"/>
      <c r="Q275" s="60"/>
      <c r="R275" s="60"/>
      <c r="S275" s="60"/>
      <c r="T275" s="64">
        <f>SUM(T276:T317)</f>
        <v>78719</v>
      </c>
      <c r="U275" s="74"/>
      <c r="V275" s="60"/>
      <c r="W275" s="60"/>
      <c r="X275" s="60"/>
      <c r="Y275" s="60"/>
      <c r="Z275" s="74"/>
    </row>
    <row r="276" ht="77.1" customHeight="true" spans="1:26">
      <c r="A276" s="60">
        <v>1</v>
      </c>
      <c r="B276" s="39" t="s">
        <v>890</v>
      </c>
      <c r="C276" s="40" t="s">
        <v>891</v>
      </c>
      <c r="D276" s="39" t="s">
        <v>892</v>
      </c>
      <c r="E276" s="40">
        <v>2017</v>
      </c>
      <c r="F276" s="40">
        <v>10161</v>
      </c>
      <c r="G276" s="40"/>
      <c r="H276" s="40">
        <v>10161</v>
      </c>
      <c r="I276" s="40"/>
      <c r="J276" s="40"/>
      <c r="K276" s="40"/>
      <c r="L276" s="40">
        <v>10161</v>
      </c>
      <c r="M276" s="40">
        <v>2513</v>
      </c>
      <c r="N276" s="40"/>
      <c r="O276" s="40"/>
      <c r="P276" s="40"/>
      <c r="Q276" s="40"/>
      <c r="R276" s="40"/>
      <c r="S276" s="40"/>
      <c r="T276" s="40">
        <v>6119</v>
      </c>
      <c r="U276" s="35" t="s">
        <v>893</v>
      </c>
      <c r="V276" s="40" t="s">
        <v>369</v>
      </c>
      <c r="W276" s="40" t="s">
        <v>370</v>
      </c>
      <c r="X276" s="40" t="s">
        <v>371</v>
      </c>
      <c r="Y276" s="37" t="s">
        <v>64</v>
      </c>
      <c r="Z276" s="74"/>
    </row>
    <row r="277" ht="42" customHeight="true" spans="1:26">
      <c r="A277" s="60">
        <v>2</v>
      </c>
      <c r="B277" s="39" t="s">
        <v>894</v>
      </c>
      <c r="C277" s="40" t="s">
        <v>891</v>
      </c>
      <c r="D277" s="39" t="s">
        <v>895</v>
      </c>
      <c r="E277" s="40">
        <v>2017</v>
      </c>
      <c r="F277" s="40">
        <v>274</v>
      </c>
      <c r="G277" s="40"/>
      <c r="H277" s="40">
        <v>274</v>
      </c>
      <c r="I277" s="40"/>
      <c r="J277" s="40"/>
      <c r="K277" s="40"/>
      <c r="L277" s="40">
        <v>274</v>
      </c>
      <c r="M277" s="40">
        <v>118</v>
      </c>
      <c r="N277" s="40"/>
      <c r="O277" s="40"/>
      <c r="P277" s="40"/>
      <c r="Q277" s="40"/>
      <c r="R277" s="40"/>
      <c r="S277" s="40"/>
      <c r="T277" s="40">
        <v>124</v>
      </c>
      <c r="U277" s="35" t="s">
        <v>893</v>
      </c>
      <c r="V277" s="40" t="s">
        <v>369</v>
      </c>
      <c r="W277" s="40" t="s">
        <v>370</v>
      </c>
      <c r="X277" s="40" t="s">
        <v>371</v>
      </c>
      <c r="Y277" s="37" t="s">
        <v>64</v>
      </c>
      <c r="Z277" s="74"/>
    </row>
    <row r="278" ht="42" customHeight="true" spans="1:26">
      <c r="A278" s="60">
        <v>3</v>
      </c>
      <c r="B278" s="39" t="s">
        <v>896</v>
      </c>
      <c r="C278" s="40" t="s">
        <v>891</v>
      </c>
      <c r="D278" s="39" t="s">
        <v>897</v>
      </c>
      <c r="E278" s="40">
        <v>2017</v>
      </c>
      <c r="F278" s="40">
        <v>222</v>
      </c>
      <c r="G278" s="40"/>
      <c r="H278" s="40">
        <v>222</v>
      </c>
      <c r="I278" s="40"/>
      <c r="J278" s="40"/>
      <c r="K278" s="40"/>
      <c r="L278" s="40">
        <v>222</v>
      </c>
      <c r="M278" s="40">
        <v>6</v>
      </c>
      <c r="N278" s="40"/>
      <c r="O278" s="40"/>
      <c r="P278" s="40"/>
      <c r="Q278" s="40"/>
      <c r="R278" s="40"/>
      <c r="S278" s="40"/>
      <c r="T278" s="40">
        <v>172</v>
      </c>
      <c r="U278" s="35" t="s">
        <v>893</v>
      </c>
      <c r="V278" s="40" t="s">
        <v>369</v>
      </c>
      <c r="W278" s="40" t="s">
        <v>370</v>
      </c>
      <c r="X278" s="40" t="s">
        <v>371</v>
      </c>
      <c r="Y278" s="37" t="s">
        <v>64</v>
      </c>
      <c r="Z278" s="74"/>
    </row>
    <row r="279" ht="54" customHeight="true" spans="1:26">
      <c r="A279" s="60">
        <v>4</v>
      </c>
      <c r="B279" s="39" t="s">
        <v>898</v>
      </c>
      <c r="C279" s="40" t="s">
        <v>891</v>
      </c>
      <c r="D279" s="39" t="s">
        <v>899</v>
      </c>
      <c r="E279" s="40">
        <v>2017</v>
      </c>
      <c r="F279" s="40">
        <v>262</v>
      </c>
      <c r="G279" s="40"/>
      <c r="H279" s="40">
        <v>262</v>
      </c>
      <c r="I279" s="40"/>
      <c r="J279" s="40"/>
      <c r="K279" s="40"/>
      <c r="L279" s="40">
        <v>262</v>
      </c>
      <c r="M279" s="40">
        <v>157</v>
      </c>
      <c r="N279" s="40"/>
      <c r="O279" s="40"/>
      <c r="P279" s="40"/>
      <c r="Q279" s="40"/>
      <c r="R279" s="40"/>
      <c r="S279" s="40"/>
      <c r="T279" s="40">
        <v>83</v>
      </c>
      <c r="U279" s="35" t="s">
        <v>893</v>
      </c>
      <c r="V279" s="40" t="s">
        <v>369</v>
      </c>
      <c r="W279" s="40" t="s">
        <v>370</v>
      </c>
      <c r="X279" s="40" t="s">
        <v>371</v>
      </c>
      <c r="Y279" s="37" t="s">
        <v>64</v>
      </c>
      <c r="Z279" s="74"/>
    </row>
    <row r="280" ht="47.1" customHeight="true" spans="1:26">
      <c r="A280" s="60">
        <v>5</v>
      </c>
      <c r="B280" s="35" t="s">
        <v>900</v>
      </c>
      <c r="C280" s="40" t="s">
        <v>891</v>
      </c>
      <c r="D280" s="35" t="s">
        <v>901</v>
      </c>
      <c r="E280" s="37" t="s">
        <v>902</v>
      </c>
      <c r="F280" s="37">
        <v>71816</v>
      </c>
      <c r="G280" s="37"/>
      <c r="H280" s="37">
        <v>71816</v>
      </c>
      <c r="I280" s="37"/>
      <c r="J280" s="37"/>
      <c r="K280" s="37"/>
      <c r="L280" s="37">
        <v>71816</v>
      </c>
      <c r="M280" s="37">
        <v>44173</v>
      </c>
      <c r="N280" s="37"/>
      <c r="O280" s="37"/>
      <c r="P280" s="37"/>
      <c r="Q280" s="37"/>
      <c r="R280" s="37"/>
      <c r="S280" s="37"/>
      <c r="T280" s="37">
        <v>27643</v>
      </c>
      <c r="U280" s="35" t="s">
        <v>893</v>
      </c>
      <c r="V280" s="37" t="s">
        <v>36</v>
      </c>
      <c r="W280" s="37" t="s">
        <v>37</v>
      </c>
      <c r="X280" s="37" t="s">
        <v>46</v>
      </c>
      <c r="Y280" s="37" t="s">
        <v>64</v>
      </c>
      <c r="Z280" s="35"/>
    </row>
    <row r="281" ht="50.1" customHeight="true" spans="1:26">
      <c r="A281" s="60">
        <v>6</v>
      </c>
      <c r="B281" s="35" t="s">
        <v>903</v>
      </c>
      <c r="C281" s="40" t="s">
        <v>891</v>
      </c>
      <c r="D281" s="35" t="s">
        <v>904</v>
      </c>
      <c r="E281" s="37" t="s">
        <v>905</v>
      </c>
      <c r="F281" s="37">
        <v>5548</v>
      </c>
      <c r="G281" s="37"/>
      <c r="H281" s="37">
        <v>5548</v>
      </c>
      <c r="I281" s="37"/>
      <c r="J281" s="37"/>
      <c r="K281" s="37"/>
      <c r="L281" s="37">
        <v>2300</v>
      </c>
      <c r="M281" s="37">
        <v>2832</v>
      </c>
      <c r="N281" s="37"/>
      <c r="O281" s="37"/>
      <c r="P281" s="37"/>
      <c r="Q281" s="37"/>
      <c r="R281" s="37"/>
      <c r="S281" s="37"/>
      <c r="T281" s="37">
        <v>900</v>
      </c>
      <c r="U281" s="35" t="s">
        <v>893</v>
      </c>
      <c r="V281" s="37" t="s">
        <v>36</v>
      </c>
      <c r="W281" s="37" t="s">
        <v>37</v>
      </c>
      <c r="X281" s="37" t="s">
        <v>46</v>
      </c>
      <c r="Y281" s="37" t="s">
        <v>64</v>
      </c>
      <c r="Z281" s="35"/>
    </row>
    <row r="282" ht="48" customHeight="true" spans="1:26">
      <c r="A282" s="60">
        <v>7</v>
      </c>
      <c r="B282" s="35" t="s">
        <v>906</v>
      </c>
      <c r="C282" s="40" t="s">
        <v>891</v>
      </c>
      <c r="D282" s="35" t="s">
        <v>907</v>
      </c>
      <c r="E282" s="37" t="s">
        <v>908</v>
      </c>
      <c r="F282" s="37">
        <v>40020</v>
      </c>
      <c r="G282" s="37"/>
      <c r="H282" s="37">
        <v>40020</v>
      </c>
      <c r="I282" s="37"/>
      <c r="J282" s="37"/>
      <c r="K282" s="37"/>
      <c r="L282" s="37">
        <v>37389</v>
      </c>
      <c r="M282" s="37">
        <v>28123</v>
      </c>
      <c r="N282" s="37"/>
      <c r="O282" s="37"/>
      <c r="P282" s="37"/>
      <c r="Q282" s="37"/>
      <c r="R282" s="37"/>
      <c r="S282" s="37"/>
      <c r="T282" s="37">
        <v>7000</v>
      </c>
      <c r="U282" s="35" t="s">
        <v>893</v>
      </c>
      <c r="V282" s="37" t="s">
        <v>36</v>
      </c>
      <c r="W282" s="37" t="s">
        <v>37</v>
      </c>
      <c r="X282" s="37" t="s">
        <v>46</v>
      </c>
      <c r="Y282" s="37" t="s">
        <v>64</v>
      </c>
      <c r="Z282" s="35"/>
    </row>
    <row r="283" ht="51.95" customHeight="true" spans="1:26">
      <c r="A283" s="60">
        <v>8</v>
      </c>
      <c r="B283" s="35" t="s">
        <v>909</v>
      </c>
      <c r="C283" s="40" t="s">
        <v>891</v>
      </c>
      <c r="D283" s="35" t="s">
        <v>910</v>
      </c>
      <c r="E283" s="37" t="s">
        <v>911</v>
      </c>
      <c r="F283" s="37" t="s">
        <v>912</v>
      </c>
      <c r="G283" s="37"/>
      <c r="H283" s="37">
        <v>1939</v>
      </c>
      <c r="I283" s="37"/>
      <c r="J283" s="37"/>
      <c r="K283" s="37"/>
      <c r="L283" s="37">
        <v>1100</v>
      </c>
      <c r="M283" s="37">
        <v>736</v>
      </c>
      <c r="N283" s="37"/>
      <c r="O283" s="37"/>
      <c r="P283" s="37"/>
      <c r="Q283" s="37"/>
      <c r="R283" s="37"/>
      <c r="S283" s="37"/>
      <c r="T283" s="37">
        <v>200</v>
      </c>
      <c r="U283" s="35" t="s">
        <v>893</v>
      </c>
      <c r="V283" s="37" t="s">
        <v>36</v>
      </c>
      <c r="W283" s="37" t="s">
        <v>37</v>
      </c>
      <c r="X283" s="37" t="s">
        <v>46</v>
      </c>
      <c r="Y283" s="37" t="s">
        <v>64</v>
      </c>
      <c r="Z283" s="35"/>
    </row>
    <row r="284" ht="39" customHeight="true" spans="1:26">
      <c r="A284" s="60">
        <v>9</v>
      </c>
      <c r="B284" s="35" t="s">
        <v>913</v>
      </c>
      <c r="C284" s="40" t="s">
        <v>891</v>
      </c>
      <c r="D284" s="35" t="s">
        <v>914</v>
      </c>
      <c r="E284" s="37" t="s">
        <v>911</v>
      </c>
      <c r="F284" s="37">
        <v>750</v>
      </c>
      <c r="G284" s="37"/>
      <c r="H284" s="37">
        <v>750</v>
      </c>
      <c r="I284" s="37"/>
      <c r="J284" s="37"/>
      <c r="K284" s="37"/>
      <c r="L284" s="37">
        <v>400</v>
      </c>
      <c r="M284" s="37">
        <v>268</v>
      </c>
      <c r="N284" s="37"/>
      <c r="O284" s="37"/>
      <c r="P284" s="37"/>
      <c r="Q284" s="37"/>
      <c r="R284" s="37"/>
      <c r="S284" s="37"/>
      <c r="T284" s="37">
        <v>132</v>
      </c>
      <c r="U284" s="35" t="s">
        <v>893</v>
      </c>
      <c r="V284" s="37" t="s">
        <v>36</v>
      </c>
      <c r="W284" s="37" t="s">
        <v>37</v>
      </c>
      <c r="X284" s="37" t="s">
        <v>46</v>
      </c>
      <c r="Y284" s="37" t="s">
        <v>64</v>
      </c>
      <c r="Z284" s="35"/>
    </row>
    <row r="285" ht="45" customHeight="true" spans="1:26">
      <c r="A285" s="60">
        <v>10</v>
      </c>
      <c r="B285" s="35" t="s">
        <v>915</v>
      </c>
      <c r="C285" s="40" t="s">
        <v>891</v>
      </c>
      <c r="D285" s="35" t="s">
        <v>916</v>
      </c>
      <c r="E285" s="37" t="s">
        <v>917</v>
      </c>
      <c r="F285" s="37">
        <v>720</v>
      </c>
      <c r="G285" s="37"/>
      <c r="H285" s="37">
        <v>720</v>
      </c>
      <c r="I285" s="37"/>
      <c r="J285" s="37"/>
      <c r="K285" s="37"/>
      <c r="L285" s="37">
        <v>720</v>
      </c>
      <c r="M285" s="37">
        <v>422</v>
      </c>
      <c r="N285" s="37"/>
      <c r="O285" s="37"/>
      <c r="P285" s="37"/>
      <c r="Q285" s="37"/>
      <c r="R285" s="37"/>
      <c r="S285" s="37"/>
      <c r="T285" s="37">
        <v>100</v>
      </c>
      <c r="U285" s="35" t="s">
        <v>893</v>
      </c>
      <c r="V285" s="37" t="s">
        <v>36</v>
      </c>
      <c r="W285" s="37" t="s">
        <v>37</v>
      </c>
      <c r="X285" s="37" t="s">
        <v>46</v>
      </c>
      <c r="Y285" s="37" t="s">
        <v>64</v>
      </c>
      <c r="Z285" s="35"/>
    </row>
    <row r="286" ht="47.1" customHeight="true" spans="1:26">
      <c r="A286" s="60">
        <v>11</v>
      </c>
      <c r="B286" s="35" t="s">
        <v>918</v>
      </c>
      <c r="C286" s="40" t="s">
        <v>891</v>
      </c>
      <c r="D286" s="35" t="s">
        <v>919</v>
      </c>
      <c r="E286" s="37" t="s">
        <v>905</v>
      </c>
      <c r="F286" s="37">
        <v>12210</v>
      </c>
      <c r="G286" s="37"/>
      <c r="H286" s="37"/>
      <c r="I286" s="37">
        <v>12210</v>
      </c>
      <c r="J286" s="37"/>
      <c r="K286" s="37"/>
      <c r="L286" s="37">
        <v>5600</v>
      </c>
      <c r="M286" s="37">
        <v>4098</v>
      </c>
      <c r="N286" s="37"/>
      <c r="O286" s="37"/>
      <c r="P286" s="37"/>
      <c r="Q286" s="37"/>
      <c r="R286" s="37"/>
      <c r="S286" s="37"/>
      <c r="T286" s="37">
        <v>600</v>
      </c>
      <c r="U286" s="35" t="s">
        <v>893</v>
      </c>
      <c r="V286" s="37" t="s">
        <v>36</v>
      </c>
      <c r="W286" s="37" t="s">
        <v>37</v>
      </c>
      <c r="X286" s="37" t="s">
        <v>46</v>
      </c>
      <c r="Y286" s="37" t="s">
        <v>64</v>
      </c>
      <c r="Z286" s="35"/>
    </row>
    <row r="287" ht="45" customHeight="true" spans="1:26">
      <c r="A287" s="60">
        <v>12</v>
      </c>
      <c r="B287" s="35" t="s">
        <v>920</v>
      </c>
      <c r="C287" s="40" t="s">
        <v>891</v>
      </c>
      <c r="D287" s="35" t="s">
        <v>921</v>
      </c>
      <c r="E287" s="37" t="s">
        <v>922</v>
      </c>
      <c r="F287" s="37" t="s">
        <v>923</v>
      </c>
      <c r="G287" s="37"/>
      <c r="H287" s="37">
        <v>11250</v>
      </c>
      <c r="I287" s="37"/>
      <c r="J287" s="37"/>
      <c r="K287" s="37"/>
      <c r="L287" s="37">
        <v>2300</v>
      </c>
      <c r="M287" s="37">
        <v>1756</v>
      </c>
      <c r="N287" s="37"/>
      <c r="O287" s="37"/>
      <c r="P287" s="37"/>
      <c r="Q287" s="37"/>
      <c r="R287" s="37"/>
      <c r="S287" s="37"/>
      <c r="T287" s="37">
        <v>700</v>
      </c>
      <c r="U287" s="35" t="s">
        <v>893</v>
      </c>
      <c r="V287" s="37" t="s">
        <v>36</v>
      </c>
      <c r="W287" s="37" t="s">
        <v>37</v>
      </c>
      <c r="X287" s="37" t="s">
        <v>46</v>
      </c>
      <c r="Y287" s="37" t="s">
        <v>924</v>
      </c>
      <c r="Z287" s="35"/>
    </row>
    <row r="288" ht="44" customHeight="true" spans="1:26">
      <c r="A288" s="60">
        <v>13</v>
      </c>
      <c r="B288" s="35" t="s">
        <v>925</v>
      </c>
      <c r="C288" s="40" t="s">
        <v>891</v>
      </c>
      <c r="D288" s="35" t="s">
        <v>926</v>
      </c>
      <c r="E288" s="37" t="s">
        <v>342</v>
      </c>
      <c r="F288" s="37">
        <v>350</v>
      </c>
      <c r="G288" s="37"/>
      <c r="H288" s="37">
        <v>350</v>
      </c>
      <c r="I288" s="37"/>
      <c r="J288" s="37"/>
      <c r="K288" s="37"/>
      <c r="L288" s="37">
        <v>50</v>
      </c>
      <c r="M288" s="37">
        <v>18</v>
      </c>
      <c r="N288" s="37"/>
      <c r="O288" s="37"/>
      <c r="P288" s="37"/>
      <c r="Q288" s="37"/>
      <c r="R288" s="37"/>
      <c r="S288" s="37"/>
      <c r="T288" s="37">
        <v>300</v>
      </c>
      <c r="U288" s="35" t="s">
        <v>58</v>
      </c>
      <c r="V288" s="37" t="s">
        <v>36</v>
      </c>
      <c r="W288" s="37" t="s">
        <v>37</v>
      </c>
      <c r="X288" s="37" t="s">
        <v>46</v>
      </c>
      <c r="Y288" s="37" t="s">
        <v>64</v>
      </c>
      <c r="Z288" s="35"/>
    </row>
    <row r="289" ht="54" customHeight="true" spans="1:26">
      <c r="A289" s="60">
        <v>14</v>
      </c>
      <c r="B289" s="35" t="s">
        <v>927</v>
      </c>
      <c r="C289" s="40" t="s">
        <v>891</v>
      </c>
      <c r="D289" s="35" t="s">
        <v>928</v>
      </c>
      <c r="E289" s="37" t="s">
        <v>929</v>
      </c>
      <c r="F289" s="37" t="s">
        <v>930</v>
      </c>
      <c r="G289" s="37"/>
      <c r="H289" s="37">
        <v>3300</v>
      </c>
      <c r="I289" s="37"/>
      <c r="J289" s="37"/>
      <c r="K289" s="37"/>
      <c r="L289" s="37">
        <v>2900</v>
      </c>
      <c r="M289" s="37">
        <v>2412</v>
      </c>
      <c r="N289" s="37"/>
      <c r="O289" s="37"/>
      <c r="P289" s="37"/>
      <c r="Q289" s="37"/>
      <c r="R289" s="37"/>
      <c r="S289" s="37"/>
      <c r="T289" s="37">
        <v>888</v>
      </c>
      <c r="U289" s="35" t="s">
        <v>893</v>
      </c>
      <c r="V289" s="37" t="s">
        <v>36</v>
      </c>
      <c r="W289" s="37" t="s">
        <v>37</v>
      </c>
      <c r="X289" s="37" t="s">
        <v>46</v>
      </c>
      <c r="Y289" s="37" t="s">
        <v>924</v>
      </c>
      <c r="Z289" s="35"/>
    </row>
    <row r="290" ht="49" customHeight="true" spans="1:26">
      <c r="A290" s="60">
        <v>15</v>
      </c>
      <c r="B290" s="35" t="s">
        <v>931</v>
      </c>
      <c r="C290" s="40" t="s">
        <v>891</v>
      </c>
      <c r="D290" s="35" t="s">
        <v>932</v>
      </c>
      <c r="E290" s="37">
        <v>2017</v>
      </c>
      <c r="F290" s="37">
        <v>1960</v>
      </c>
      <c r="G290" s="37"/>
      <c r="H290" s="37">
        <v>1960</v>
      </c>
      <c r="I290" s="37"/>
      <c r="J290" s="37"/>
      <c r="K290" s="37"/>
      <c r="L290" s="37">
        <v>1600</v>
      </c>
      <c r="M290" s="37">
        <v>994</v>
      </c>
      <c r="N290" s="37"/>
      <c r="O290" s="37"/>
      <c r="P290" s="37"/>
      <c r="Q290" s="37"/>
      <c r="R290" s="37"/>
      <c r="S290" s="37"/>
      <c r="T290" s="37">
        <v>360</v>
      </c>
      <c r="U290" s="35" t="s">
        <v>893</v>
      </c>
      <c r="V290" s="37" t="s">
        <v>36</v>
      </c>
      <c r="W290" s="37" t="s">
        <v>37</v>
      </c>
      <c r="X290" s="37" t="s">
        <v>46</v>
      </c>
      <c r="Y290" s="37" t="s">
        <v>924</v>
      </c>
      <c r="Z290" s="35"/>
    </row>
    <row r="291" ht="49" customHeight="true" spans="1:26">
      <c r="A291" s="60">
        <v>16</v>
      </c>
      <c r="B291" s="35" t="s">
        <v>933</v>
      </c>
      <c r="C291" s="40" t="s">
        <v>891</v>
      </c>
      <c r="D291" s="35" t="s">
        <v>934</v>
      </c>
      <c r="E291" s="37" t="s">
        <v>935</v>
      </c>
      <c r="F291" s="37">
        <v>1800</v>
      </c>
      <c r="G291" s="37"/>
      <c r="H291" s="37">
        <v>1800</v>
      </c>
      <c r="I291" s="37"/>
      <c r="J291" s="37"/>
      <c r="K291" s="37"/>
      <c r="L291" s="37">
        <v>1800</v>
      </c>
      <c r="M291" s="37">
        <v>1200</v>
      </c>
      <c r="N291" s="37"/>
      <c r="O291" s="37"/>
      <c r="P291" s="37"/>
      <c r="Q291" s="37"/>
      <c r="R291" s="37"/>
      <c r="S291" s="37"/>
      <c r="T291" s="37">
        <v>480</v>
      </c>
      <c r="U291" s="35" t="s">
        <v>893</v>
      </c>
      <c r="V291" s="37" t="s">
        <v>36</v>
      </c>
      <c r="W291" s="37" t="s">
        <v>37</v>
      </c>
      <c r="X291" s="37" t="s">
        <v>46</v>
      </c>
      <c r="Y291" s="37" t="s">
        <v>924</v>
      </c>
      <c r="Z291" s="35"/>
    </row>
    <row r="292" ht="54" customHeight="true" spans="1:26">
      <c r="A292" s="60">
        <v>17</v>
      </c>
      <c r="B292" s="35" t="s">
        <v>936</v>
      </c>
      <c r="C292" s="40" t="s">
        <v>891</v>
      </c>
      <c r="D292" s="35" t="s">
        <v>937</v>
      </c>
      <c r="E292" s="37" t="s">
        <v>935</v>
      </c>
      <c r="F292" s="37">
        <v>1300</v>
      </c>
      <c r="G292" s="37"/>
      <c r="H292" s="37">
        <v>1300</v>
      </c>
      <c r="I292" s="37"/>
      <c r="J292" s="37"/>
      <c r="K292" s="37"/>
      <c r="L292" s="37">
        <v>1300</v>
      </c>
      <c r="M292" s="37">
        <v>1000</v>
      </c>
      <c r="N292" s="37"/>
      <c r="O292" s="37"/>
      <c r="P292" s="37"/>
      <c r="Q292" s="37"/>
      <c r="R292" s="37"/>
      <c r="S292" s="37"/>
      <c r="T292" s="37">
        <v>240</v>
      </c>
      <c r="U292" s="35" t="s">
        <v>893</v>
      </c>
      <c r="V292" s="37" t="s">
        <v>36</v>
      </c>
      <c r="W292" s="37" t="s">
        <v>37</v>
      </c>
      <c r="X292" s="37" t="s">
        <v>46</v>
      </c>
      <c r="Y292" s="37" t="s">
        <v>924</v>
      </c>
      <c r="Z292" s="35"/>
    </row>
    <row r="293" ht="39.95" customHeight="true" spans="1:26">
      <c r="A293" s="60">
        <v>18</v>
      </c>
      <c r="B293" s="35" t="s">
        <v>938</v>
      </c>
      <c r="C293" s="40" t="s">
        <v>891</v>
      </c>
      <c r="D293" s="35" t="s">
        <v>939</v>
      </c>
      <c r="E293" s="37" t="s">
        <v>929</v>
      </c>
      <c r="F293" s="37">
        <v>16996</v>
      </c>
      <c r="G293" s="37">
        <v>4000</v>
      </c>
      <c r="H293" s="37">
        <v>12996</v>
      </c>
      <c r="I293" s="37"/>
      <c r="J293" s="37"/>
      <c r="K293" s="37"/>
      <c r="L293" s="37">
        <v>16996</v>
      </c>
      <c r="M293" s="37">
        <v>14148</v>
      </c>
      <c r="N293" s="37"/>
      <c r="O293" s="37"/>
      <c r="P293" s="37"/>
      <c r="Q293" s="37"/>
      <c r="R293" s="37"/>
      <c r="S293" s="37"/>
      <c r="T293" s="37">
        <v>1200</v>
      </c>
      <c r="U293" s="35" t="s">
        <v>893</v>
      </c>
      <c r="V293" s="37" t="s">
        <v>36</v>
      </c>
      <c r="W293" s="37" t="s">
        <v>37</v>
      </c>
      <c r="X293" s="37" t="s">
        <v>46</v>
      </c>
      <c r="Y293" s="37" t="s">
        <v>924</v>
      </c>
      <c r="Z293" s="35"/>
    </row>
    <row r="294" ht="39" customHeight="true" spans="1:26">
      <c r="A294" s="60">
        <v>19</v>
      </c>
      <c r="B294" s="35" t="s">
        <v>940</v>
      </c>
      <c r="C294" s="40" t="s">
        <v>891</v>
      </c>
      <c r="D294" s="35" t="s">
        <v>941</v>
      </c>
      <c r="E294" s="37" t="s">
        <v>929</v>
      </c>
      <c r="F294" s="37">
        <v>11052</v>
      </c>
      <c r="G294" s="37"/>
      <c r="H294" s="37">
        <v>11052</v>
      </c>
      <c r="I294" s="37"/>
      <c r="J294" s="37"/>
      <c r="K294" s="37"/>
      <c r="L294" s="37">
        <v>11052</v>
      </c>
      <c r="M294" s="37">
        <v>8052</v>
      </c>
      <c r="N294" s="37"/>
      <c r="O294" s="37"/>
      <c r="P294" s="37"/>
      <c r="Q294" s="37"/>
      <c r="R294" s="37"/>
      <c r="S294" s="37"/>
      <c r="T294" s="37">
        <v>2232</v>
      </c>
      <c r="U294" s="35" t="s">
        <v>893</v>
      </c>
      <c r="V294" s="37" t="s">
        <v>36</v>
      </c>
      <c r="W294" s="37" t="s">
        <v>37</v>
      </c>
      <c r="X294" s="37" t="s">
        <v>46</v>
      </c>
      <c r="Y294" s="37" t="s">
        <v>924</v>
      </c>
      <c r="Z294" s="35"/>
    </row>
    <row r="295" ht="45" customHeight="true" spans="1:26">
      <c r="A295" s="60">
        <v>20</v>
      </c>
      <c r="B295" s="35" t="s">
        <v>942</v>
      </c>
      <c r="C295" s="40" t="s">
        <v>891</v>
      </c>
      <c r="D295" s="35" t="s">
        <v>943</v>
      </c>
      <c r="E295" s="37" t="s">
        <v>905</v>
      </c>
      <c r="F295" s="37">
        <v>1097</v>
      </c>
      <c r="G295" s="37"/>
      <c r="H295" s="37">
        <v>1097</v>
      </c>
      <c r="I295" s="37"/>
      <c r="J295" s="37"/>
      <c r="K295" s="37"/>
      <c r="L295" s="37">
        <v>1097</v>
      </c>
      <c r="M295" s="37">
        <v>182</v>
      </c>
      <c r="N295" s="37"/>
      <c r="O295" s="37"/>
      <c r="P295" s="37"/>
      <c r="Q295" s="37"/>
      <c r="R295" s="37"/>
      <c r="S295" s="37"/>
      <c r="T295" s="37">
        <v>597</v>
      </c>
      <c r="U295" s="35" t="s">
        <v>893</v>
      </c>
      <c r="V295" s="37" t="s">
        <v>36</v>
      </c>
      <c r="W295" s="37" t="s">
        <v>37</v>
      </c>
      <c r="X295" s="37" t="s">
        <v>46</v>
      </c>
      <c r="Y295" s="37" t="s">
        <v>64</v>
      </c>
      <c r="Z295" s="35"/>
    </row>
    <row r="296" ht="39" customHeight="true" spans="1:26">
      <c r="A296" s="60">
        <v>21</v>
      </c>
      <c r="B296" s="35" t="s">
        <v>944</v>
      </c>
      <c r="C296" s="40" t="s">
        <v>891</v>
      </c>
      <c r="D296" s="35" t="s">
        <v>945</v>
      </c>
      <c r="E296" s="37" t="s">
        <v>905</v>
      </c>
      <c r="F296" s="37">
        <v>3898</v>
      </c>
      <c r="G296" s="37"/>
      <c r="H296" s="37">
        <v>3898</v>
      </c>
      <c r="I296" s="37"/>
      <c r="J296" s="37"/>
      <c r="K296" s="37"/>
      <c r="L296" s="37">
        <v>3898</v>
      </c>
      <c r="M296" s="37">
        <v>2035</v>
      </c>
      <c r="N296" s="37"/>
      <c r="O296" s="37"/>
      <c r="P296" s="37"/>
      <c r="Q296" s="37"/>
      <c r="R296" s="37"/>
      <c r="S296" s="37"/>
      <c r="T296" s="37">
        <v>1204</v>
      </c>
      <c r="U296" s="35" t="s">
        <v>893</v>
      </c>
      <c r="V296" s="37" t="s">
        <v>36</v>
      </c>
      <c r="W296" s="37" t="s">
        <v>37</v>
      </c>
      <c r="X296" s="37" t="s">
        <v>46</v>
      </c>
      <c r="Y296" s="37" t="s">
        <v>64</v>
      </c>
      <c r="Z296" s="35"/>
    </row>
    <row r="297" ht="45.95" customHeight="true" spans="1:26">
      <c r="A297" s="60">
        <v>22</v>
      </c>
      <c r="B297" s="35" t="s">
        <v>946</v>
      </c>
      <c r="C297" s="40" t="s">
        <v>891</v>
      </c>
      <c r="D297" s="35" t="s">
        <v>947</v>
      </c>
      <c r="E297" s="37" t="s">
        <v>922</v>
      </c>
      <c r="F297" s="37">
        <v>1102</v>
      </c>
      <c r="G297" s="37"/>
      <c r="H297" s="37">
        <v>1102</v>
      </c>
      <c r="I297" s="37"/>
      <c r="J297" s="37"/>
      <c r="K297" s="37"/>
      <c r="L297" s="37">
        <v>1102</v>
      </c>
      <c r="M297" s="37">
        <v>74</v>
      </c>
      <c r="N297" s="37"/>
      <c r="O297" s="37"/>
      <c r="P297" s="37"/>
      <c r="Q297" s="37"/>
      <c r="R297" s="37"/>
      <c r="S297" s="37"/>
      <c r="T297" s="37">
        <v>648</v>
      </c>
      <c r="U297" s="35" t="s">
        <v>893</v>
      </c>
      <c r="V297" s="37" t="s">
        <v>36</v>
      </c>
      <c r="W297" s="37" t="s">
        <v>37</v>
      </c>
      <c r="X297" s="37" t="s">
        <v>46</v>
      </c>
      <c r="Y297" s="37" t="s">
        <v>64</v>
      </c>
      <c r="Z297" s="35"/>
    </row>
    <row r="298" ht="39.95" customHeight="true" spans="1:26">
      <c r="A298" s="60">
        <v>23</v>
      </c>
      <c r="B298" s="35" t="s">
        <v>948</v>
      </c>
      <c r="C298" s="40" t="s">
        <v>891</v>
      </c>
      <c r="D298" s="35" t="s">
        <v>949</v>
      </c>
      <c r="E298" s="37" t="s">
        <v>950</v>
      </c>
      <c r="F298" s="37">
        <v>6480</v>
      </c>
      <c r="G298" s="37"/>
      <c r="H298" s="37">
        <v>6480</v>
      </c>
      <c r="I298" s="37"/>
      <c r="J298" s="37"/>
      <c r="K298" s="37"/>
      <c r="L298" s="37">
        <v>6480</v>
      </c>
      <c r="M298" s="37">
        <v>5879</v>
      </c>
      <c r="N298" s="37"/>
      <c r="O298" s="37"/>
      <c r="P298" s="37"/>
      <c r="Q298" s="37"/>
      <c r="R298" s="37"/>
      <c r="S298" s="37"/>
      <c r="T298" s="37">
        <v>601</v>
      </c>
      <c r="U298" s="35" t="s">
        <v>893</v>
      </c>
      <c r="V298" s="37" t="s">
        <v>36</v>
      </c>
      <c r="W298" s="37" t="s">
        <v>37</v>
      </c>
      <c r="X298" s="37" t="s">
        <v>46</v>
      </c>
      <c r="Y298" s="37" t="s">
        <v>951</v>
      </c>
      <c r="Z298" s="35"/>
    </row>
    <row r="299" ht="41.1" customHeight="true" spans="1:26">
      <c r="A299" s="60">
        <v>24</v>
      </c>
      <c r="B299" s="35" t="s">
        <v>952</v>
      </c>
      <c r="C299" s="40" t="s">
        <v>891</v>
      </c>
      <c r="D299" s="35" t="s">
        <v>953</v>
      </c>
      <c r="E299" s="37">
        <v>2014</v>
      </c>
      <c r="F299" s="37">
        <v>1300</v>
      </c>
      <c r="G299" s="37"/>
      <c r="H299" s="37">
        <v>1300</v>
      </c>
      <c r="I299" s="37"/>
      <c r="J299" s="37"/>
      <c r="K299" s="37"/>
      <c r="L299" s="37">
        <v>1300</v>
      </c>
      <c r="M299" s="37">
        <v>879</v>
      </c>
      <c r="N299" s="37"/>
      <c r="O299" s="37"/>
      <c r="P299" s="37"/>
      <c r="Q299" s="37"/>
      <c r="R299" s="37"/>
      <c r="S299" s="37"/>
      <c r="T299" s="37">
        <v>100</v>
      </c>
      <c r="U299" s="35" t="s">
        <v>893</v>
      </c>
      <c r="V299" s="37" t="s">
        <v>36</v>
      </c>
      <c r="W299" s="37" t="s">
        <v>37</v>
      </c>
      <c r="X299" s="37" t="s">
        <v>46</v>
      </c>
      <c r="Y299" s="37" t="s">
        <v>64</v>
      </c>
      <c r="Z299" s="35"/>
    </row>
    <row r="300" ht="27.95" customHeight="true" spans="1:26">
      <c r="A300" s="60">
        <v>25</v>
      </c>
      <c r="B300" s="35" t="s">
        <v>954</v>
      </c>
      <c r="C300" s="40" t="s">
        <v>891</v>
      </c>
      <c r="D300" s="35" t="s">
        <v>955</v>
      </c>
      <c r="E300" s="37">
        <v>2014</v>
      </c>
      <c r="F300" s="37">
        <v>670</v>
      </c>
      <c r="G300" s="37"/>
      <c r="H300" s="37">
        <v>670</v>
      </c>
      <c r="I300" s="37"/>
      <c r="J300" s="37"/>
      <c r="K300" s="37"/>
      <c r="L300" s="37">
        <v>670</v>
      </c>
      <c r="M300" s="37">
        <v>307</v>
      </c>
      <c r="N300" s="37"/>
      <c r="O300" s="37"/>
      <c r="P300" s="37"/>
      <c r="Q300" s="37"/>
      <c r="R300" s="37"/>
      <c r="S300" s="37"/>
      <c r="T300" s="37">
        <v>150</v>
      </c>
      <c r="U300" s="35" t="s">
        <v>893</v>
      </c>
      <c r="V300" s="37" t="s">
        <v>36</v>
      </c>
      <c r="W300" s="37" t="s">
        <v>37</v>
      </c>
      <c r="X300" s="37" t="s">
        <v>46</v>
      </c>
      <c r="Y300" s="37" t="s">
        <v>64</v>
      </c>
      <c r="Z300" s="35"/>
    </row>
    <row r="301" ht="44.1" customHeight="true" spans="1:26">
      <c r="A301" s="60">
        <v>26</v>
      </c>
      <c r="B301" s="35" t="s">
        <v>956</v>
      </c>
      <c r="C301" s="40" t="s">
        <v>891</v>
      </c>
      <c r="D301" s="35" t="s">
        <v>957</v>
      </c>
      <c r="E301" s="37" t="s">
        <v>958</v>
      </c>
      <c r="F301" s="37">
        <v>1350</v>
      </c>
      <c r="G301" s="37"/>
      <c r="H301" s="37">
        <v>1350</v>
      </c>
      <c r="I301" s="37"/>
      <c r="J301" s="37"/>
      <c r="K301" s="37"/>
      <c r="L301" s="37">
        <v>1350</v>
      </c>
      <c r="M301" s="37">
        <v>645</v>
      </c>
      <c r="N301" s="37"/>
      <c r="O301" s="37"/>
      <c r="P301" s="37"/>
      <c r="Q301" s="37"/>
      <c r="R301" s="37"/>
      <c r="S301" s="37"/>
      <c r="T301" s="37">
        <v>600</v>
      </c>
      <c r="U301" s="35" t="s">
        <v>893</v>
      </c>
      <c r="V301" s="37" t="s">
        <v>36</v>
      </c>
      <c r="W301" s="37" t="s">
        <v>37</v>
      </c>
      <c r="X301" s="37" t="s">
        <v>46</v>
      </c>
      <c r="Y301" s="37" t="s">
        <v>924</v>
      </c>
      <c r="Z301" s="35"/>
    </row>
    <row r="302" ht="44.1" customHeight="true" spans="1:26">
      <c r="A302" s="60">
        <v>27</v>
      </c>
      <c r="B302" s="35" t="s">
        <v>959</v>
      </c>
      <c r="C302" s="40" t="s">
        <v>891</v>
      </c>
      <c r="D302" s="35" t="s">
        <v>960</v>
      </c>
      <c r="E302" s="37" t="s">
        <v>958</v>
      </c>
      <c r="F302" s="37">
        <v>1350</v>
      </c>
      <c r="G302" s="37"/>
      <c r="H302" s="37">
        <v>1350</v>
      </c>
      <c r="I302" s="37"/>
      <c r="J302" s="37"/>
      <c r="K302" s="37"/>
      <c r="L302" s="37">
        <v>1350</v>
      </c>
      <c r="M302" s="37">
        <v>645</v>
      </c>
      <c r="N302" s="37"/>
      <c r="O302" s="37"/>
      <c r="P302" s="37"/>
      <c r="Q302" s="37"/>
      <c r="R302" s="37"/>
      <c r="S302" s="37"/>
      <c r="T302" s="37">
        <v>400</v>
      </c>
      <c r="U302" s="35" t="s">
        <v>893</v>
      </c>
      <c r="V302" s="37" t="s">
        <v>36</v>
      </c>
      <c r="W302" s="37" t="s">
        <v>37</v>
      </c>
      <c r="X302" s="37" t="s">
        <v>46</v>
      </c>
      <c r="Y302" s="37" t="s">
        <v>924</v>
      </c>
      <c r="Z302" s="35"/>
    </row>
    <row r="303" ht="39" customHeight="true" spans="1:26">
      <c r="A303" s="60">
        <v>28</v>
      </c>
      <c r="B303" s="35" t="s">
        <v>961</v>
      </c>
      <c r="C303" s="40" t="s">
        <v>891</v>
      </c>
      <c r="D303" s="35" t="s">
        <v>962</v>
      </c>
      <c r="E303" s="37">
        <v>2014</v>
      </c>
      <c r="F303" s="37">
        <v>1962</v>
      </c>
      <c r="G303" s="37"/>
      <c r="H303" s="37">
        <v>1962</v>
      </c>
      <c r="I303" s="37"/>
      <c r="J303" s="37"/>
      <c r="K303" s="37"/>
      <c r="L303" s="37">
        <v>1413</v>
      </c>
      <c r="M303" s="37">
        <v>779</v>
      </c>
      <c r="N303" s="37"/>
      <c r="O303" s="37"/>
      <c r="P303" s="37"/>
      <c r="Q303" s="37"/>
      <c r="R303" s="37"/>
      <c r="S303" s="37"/>
      <c r="T303" s="37">
        <v>634</v>
      </c>
      <c r="U303" s="35" t="s">
        <v>893</v>
      </c>
      <c r="V303" s="37" t="s">
        <v>36</v>
      </c>
      <c r="W303" s="37" t="s">
        <v>37</v>
      </c>
      <c r="X303" s="37" t="s">
        <v>46</v>
      </c>
      <c r="Y303" s="37" t="s">
        <v>951</v>
      </c>
      <c r="Z303" s="35"/>
    </row>
    <row r="304" ht="41.1" customHeight="true" spans="1:26">
      <c r="A304" s="60">
        <v>29</v>
      </c>
      <c r="B304" s="35" t="s">
        <v>963</v>
      </c>
      <c r="C304" s="40" t="s">
        <v>891</v>
      </c>
      <c r="D304" s="35" t="s">
        <v>964</v>
      </c>
      <c r="E304" s="37" t="s">
        <v>965</v>
      </c>
      <c r="F304" s="37">
        <v>10360</v>
      </c>
      <c r="G304" s="37"/>
      <c r="H304" s="37">
        <v>10360</v>
      </c>
      <c r="I304" s="37"/>
      <c r="J304" s="37"/>
      <c r="K304" s="37"/>
      <c r="L304" s="37">
        <v>9007</v>
      </c>
      <c r="M304" s="37">
        <v>7210</v>
      </c>
      <c r="N304" s="37"/>
      <c r="O304" s="37"/>
      <c r="P304" s="37"/>
      <c r="Q304" s="37"/>
      <c r="R304" s="37"/>
      <c r="S304" s="37"/>
      <c r="T304" s="37">
        <v>2200</v>
      </c>
      <c r="U304" s="35" t="s">
        <v>893</v>
      </c>
      <c r="V304" s="37" t="s">
        <v>36</v>
      </c>
      <c r="W304" s="37" t="s">
        <v>37</v>
      </c>
      <c r="X304" s="37" t="s">
        <v>46</v>
      </c>
      <c r="Y304" s="37" t="s">
        <v>924</v>
      </c>
      <c r="Z304" s="35"/>
    </row>
    <row r="305" ht="48.95" customHeight="true" spans="1:26">
      <c r="A305" s="60">
        <v>30</v>
      </c>
      <c r="B305" s="35" t="s">
        <v>966</v>
      </c>
      <c r="C305" s="40" t="s">
        <v>891</v>
      </c>
      <c r="D305" s="35" t="s">
        <v>967</v>
      </c>
      <c r="E305" s="37" t="s">
        <v>965</v>
      </c>
      <c r="F305" s="37">
        <v>5287</v>
      </c>
      <c r="G305" s="37"/>
      <c r="H305" s="37">
        <v>5287</v>
      </c>
      <c r="I305" s="37"/>
      <c r="J305" s="37"/>
      <c r="K305" s="37"/>
      <c r="L305" s="37">
        <v>5125</v>
      </c>
      <c r="M305" s="37">
        <v>2600</v>
      </c>
      <c r="N305" s="37"/>
      <c r="O305" s="37"/>
      <c r="P305" s="37"/>
      <c r="Q305" s="37"/>
      <c r="R305" s="37"/>
      <c r="S305" s="37"/>
      <c r="T305" s="37">
        <v>2687</v>
      </c>
      <c r="U305" s="35" t="s">
        <v>893</v>
      </c>
      <c r="V305" s="37" t="s">
        <v>36</v>
      </c>
      <c r="W305" s="37" t="s">
        <v>37</v>
      </c>
      <c r="X305" s="37" t="s">
        <v>46</v>
      </c>
      <c r="Y305" s="37" t="s">
        <v>64</v>
      </c>
      <c r="Z305" s="35"/>
    </row>
    <row r="306" ht="42" customHeight="true" spans="1:26">
      <c r="A306" s="60">
        <v>31</v>
      </c>
      <c r="B306" s="35" t="s">
        <v>968</v>
      </c>
      <c r="C306" s="40" t="s">
        <v>891</v>
      </c>
      <c r="D306" s="35" t="s">
        <v>969</v>
      </c>
      <c r="E306" s="37" t="s">
        <v>965</v>
      </c>
      <c r="F306" s="37">
        <v>39720</v>
      </c>
      <c r="G306" s="37"/>
      <c r="H306" s="37">
        <v>39720</v>
      </c>
      <c r="I306" s="37"/>
      <c r="J306" s="37"/>
      <c r="K306" s="37"/>
      <c r="L306" s="37">
        <v>39720</v>
      </c>
      <c r="M306" s="37">
        <v>25596</v>
      </c>
      <c r="N306" s="37"/>
      <c r="O306" s="37"/>
      <c r="P306" s="37"/>
      <c r="Q306" s="37"/>
      <c r="R306" s="37"/>
      <c r="S306" s="37"/>
      <c r="T306" s="37">
        <v>14124</v>
      </c>
      <c r="U306" s="35" t="s">
        <v>893</v>
      </c>
      <c r="V306" s="37" t="s">
        <v>36</v>
      </c>
      <c r="W306" s="37" t="s">
        <v>37</v>
      </c>
      <c r="X306" s="37" t="s">
        <v>46</v>
      </c>
      <c r="Y306" s="37" t="s">
        <v>924</v>
      </c>
      <c r="Z306" s="35"/>
    </row>
    <row r="307" ht="44.1" customHeight="true" spans="1:26">
      <c r="A307" s="60">
        <v>32</v>
      </c>
      <c r="B307" s="35" t="s">
        <v>970</v>
      </c>
      <c r="C307" s="40" t="s">
        <v>891</v>
      </c>
      <c r="D307" s="35" t="s">
        <v>971</v>
      </c>
      <c r="E307" s="37" t="s">
        <v>965</v>
      </c>
      <c r="F307" s="37">
        <v>5879</v>
      </c>
      <c r="G307" s="37"/>
      <c r="H307" s="37">
        <v>5879</v>
      </c>
      <c r="I307" s="37"/>
      <c r="J307" s="37"/>
      <c r="K307" s="37"/>
      <c r="L307" s="37">
        <v>5879</v>
      </c>
      <c r="M307" s="37">
        <v>4594</v>
      </c>
      <c r="N307" s="37"/>
      <c r="O307" s="37"/>
      <c r="P307" s="37"/>
      <c r="Q307" s="37"/>
      <c r="R307" s="37"/>
      <c r="S307" s="37"/>
      <c r="T307" s="37">
        <v>840</v>
      </c>
      <c r="U307" s="35" t="s">
        <v>893</v>
      </c>
      <c r="V307" s="37" t="s">
        <v>36</v>
      </c>
      <c r="W307" s="37" t="s">
        <v>37</v>
      </c>
      <c r="X307" s="37" t="s">
        <v>46</v>
      </c>
      <c r="Y307" s="37" t="s">
        <v>64</v>
      </c>
      <c r="Z307" s="35"/>
    </row>
    <row r="308" ht="35.1" customHeight="true" spans="1:26">
      <c r="A308" s="60">
        <v>33</v>
      </c>
      <c r="B308" s="35" t="s">
        <v>972</v>
      </c>
      <c r="C308" s="40" t="s">
        <v>891</v>
      </c>
      <c r="D308" s="35" t="s">
        <v>973</v>
      </c>
      <c r="E308" s="37">
        <v>2014</v>
      </c>
      <c r="F308" s="37">
        <v>546</v>
      </c>
      <c r="G308" s="37"/>
      <c r="H308" s="37">
        <v>546</v>
      </c>
      <c r="I308" s="37"/>
      <c r="J308" s="37"/>
      <c r="K308" s="37"/>
      <c r="L308" s="37">
        <v>546</v>
      </c>
      <c r="M308" s="37">
        <v>290</v>
      </c>
      <c r="N308" s="37"/>
      <c r="O308" s="37"/>
      <c r="P308" s="37"/>
      <c r="Q308" s="37"/>
      <c r="R308" s="37"/>
      <c r="S308" s="37"/>
      <c r="T308" s="37">
        <v>200</v>
      </c>
      <c r="U308" s="35" t="s">
        <v>893</v>
      </c>
      <c r="V308" s="37" t="s">
        <v>36</v>
      </c>
      <c r="W308" s="37" t="s">
        <v>37</v>
      </c>
      <c r="X308" s="37" t="s">
        <v>46</v>
      </c>
      <c r="Y308" s="37" t="s">
        <v>64</v>
      </c>
      <c r="Z308" s="35"/>
    </row>
    <row r="309" ht="42.95" customHeight="true" spans="1:26">
      <c r="A309" s="60">
        <v>34</v>
      </c>
      <c r="B309" s="35" t="s">
        <v>974</v>
      </c>
      <c r="C309" s="40" t="s">
        <v>891</v>
      </c>
      <c r="D309" s="35" t="s">
        <v>975</v>
      </c>
      <c r="E309" s="37" t="s">
        <v>976</v>
      </c>
      <c r="F309" s="37">
        <v>45494</v>
      </c>
      <c r="G309" s="37"/>
      <c r="H309" s="37">
        <v>45494</v>
      </c>
      <c r="I309" s="37"/>
      <c r="J309" s="37"/>
      <c r="K309" s="37"/>
      <c r="L309" s="37">
        <v>45494</v>
      </c>
      <c r="M309" s="37">
        <v>21922</v>
      </c>
      <c r="N309" s="37"/>
      <c r="O309" s="37"/>
      <c r="P309" s="37"/>
      <c r="Q309" s="37"/>
      <c r="R309" s="37"/>
      <c r="S309" s="37"/>
      <c r="T309" s="37">
        <v>2400</v>
      </c>
      <c r="U309" s="35" t="s">
        <v>893</v>
      </c>
      <c r="V309" s="37" t="s">
        <v>36</v>
      </c>
      <c r="W309" s="37" t="s">
        <v>37</v>
      </c>
      <c r="X309" s="37" t="s">
        <v>46</v>
      </c>
      <c r="Y309" s="37" t="s">
        <v>64</v>
      </c>
      <c r="Z309" s="35"/>
    </row>
    <row r="310" ht="35.1" customHeight="true" spans="1:26">
      <c r="A310" s="60">
        <v>35</v>
      </c>
      <c r="B310" s="35" t="s">
        <v>977</v>
      </c>
      <c r="C310" s="40" t="s">
        <v>891</v>
      </c>
      <c r="D310" s="35" t="s">
        <v>978</v>
      </c>
      <c r="E310" s="37">
        <v>2013</v>
      </c>
      <c r="F310" s="37">
        <v>1350</v>
      </c>
      <c r="G310" s="37"/>
      <c r="H310" s="37">
        <v>1350</v>
      </c>
      <c r="I310" s="37"/>
      <c r="J310" s="37"/>
      <c r="K310" s="37"/>
      <c r="L310" s="37">
        <v>1350</v>
      </c>
      <c r="M310" s="37">
        <v>930</v>
      </c>
      <c r="N310" s="37"/>
      <c r="O310" s="37"/>
      <c r="P310" s="37"/>
      <c r="Q310" s="37"/>
      <c r="R310" s="37"/>
      <c r="S310" s="37"/>
      <c r="T310" s="37">
        <v>420</v>
      </c>
      <c r="U310" s="35" t="s">
        <v>893</v>
      </c>
      <c r="V310" s="37" t="s">
        <v>36</v>
      </c>
      <c r="W310" s="37" t="s">
        <v>37</v>
      </c>
      <c r="X310" s="37" t="s">
        <v>46</v>
      </c>
      <c r="Y310" s="37" t="s">
        <v>924</v>
      </c>
      <c r="Z310" s="35"/>
    </row>
    <row r="311" ht="35.1" customHeight="true" spans="1:26">
      <c r="A311" s="60">
        <v>36</v>
      </c>
      <c r="B311" s="35" t="s">
        <v>979</v>
      </c>
      <c r="C311" s="40" t="s">
        <v>891</v>
      </c>
      <c r="D311" s="35" t="s">
        <v>980</v>
      </c>
      <c r="E311" s="37" t="s">
        <v>981</v>
      </c>
      <c r="F311" s="37">
        <v>1315</v>
      </c>
      <c r="G311" s="37"/>
      <c r="H311" s="37">
        <v>1315</v>
      </c>
      <c r="I311" s="37"/>
      <c r="J311" s="37"/>
      <c r="K311" s="37"/>
      <c r="L311" s="37">
        <v>1096</v>
      </c>
      <c r="M311" s="37">
        <v>915</v>
      </c>
      <c r="N311" s="37"/>
      <c r="O311" s="37"/>
      <c r="P311" s="37"/>
      <c r="Q311" s="37"/>
      <c r="R311" s="37"/>
      <c r="S311" s="37"/>
      <c r="T311" s="37">
        <v>270</v>
      </c>
      <c r="U311" s="35" t="s">
        <v>893</v>
      </c>
      <c r="V311" s="37" t="s">
        <v>36</v>
      </c>
      <c r="W311" s="37" t="s">
        <v>37</v>
      </c>
      <c r="X311" s="37" t="s">
        <v>46</v>
      </c>
      <c r="Y311" s="37" t="s">
        <v>924</v>
      </c>
      <c r="Z311" s="35"/>
    </row>
    <row r="312" ht="41.1" customHeight="true" spans="1:26">
      <c r="A312" s="60">
        <v>37</v>
      </c>
      <c r="B312" s="35" t="s">
        <v>982</v>
      </c>
      <c r="C312" s="40" t="s">
        <v>891</v>
      </c>
      <c r="D312" s="35" t="s">
        <v>983</v>
      </c>
      <c r="E312" s="37" t="s">
        <v>981</v>
      </c>
      <c r="F312" s="37">
        <v>1693</v>
      </c>
      <c r="G312" s="37"/>
      <c r="H312" s="37">
        <v>1693</v>
      </c>
      <c r="I312" s="37"/>
      <c r="J312" s="37"/>
      <c r="K312" s="37"/>
      <c r="L312" s="37">
        <v>1693</v>
      </c>
      <c r="M312" s="37">
        <v>1213</v>
      </c>
      <c r="N312" s="37"/>
      <c r="O312" s="37"/>
      <c r="P312" s="37"/>
      <c r="Q312" s="37"/>
      <c r="R312" s="37"/>
      <c r="S312" s="37"/>
      <c r="T312" s="37">
        <v>480</v>
      </c>
      <c r="U312" s="35" t="s">
        <v>893</v>
      </c>
      <c r="V312" s="37" t="s">
        <v>36</v>
      </c>
      <c r="W312" s="37" t="s">
        <v>37</v>
      </c>
      <c r="X312" s="37" t="s">
        <v>46</v>
      </c>
      <c r="Y312" s="37" t="s">
        <v>64</v>
      </c>
      <c r="Z312" s="35"/>
    </row>
    <row r="313" ht="39.95" customHeight="true" spans="1:26">
      <c r="A313" s="60">
        <v>38</v>
      </c>
      <c r="B313" s="35" t="s">
        <v>984</v>
      </c>
      <c r="C313" s="40" t="s">
        <v>891</v>
      </c>
      <c r="D313" s="35" t="s">
        <v>985</v>
      </c>
      <c r="E313" s="37" t="s">
        <v>917</v>
      </c>
      <c r="F313" s="37">
        <v>777</v>
      </c>
      <c r="G313" s="37"/>
      <c r="H313" s="37">
        <v>777</v>
      </c>
      <c r="I313" s="37"/>
      <c r="J313" s="37"/>
      <c r="K313" s="37"/>
      <c r="L313" s="37">
        <v>777</v>
      </c>
      <c r="M313" s="37">
        <v>505</v>
      </c>
      <c r="N313" s="37"/>
      <c r="O313" s="37"/>
      <c r="P313" s="37"/>
      <c r="Q313" s="37"/>
      <c r="R313" s="37"/>
      <c r="S313" s="37"/>
      <c r="T313" s="37">
        <v>150</v>
      </c>
      <c r="U313" s="35" t="s">
        <v>893</v>
      </c>
      <c r="V313" s="37" t="s">
        <v>36</v>
      </c>
      <c r="W313" s="37" t="s">
        <v>37</v>
      </c>
      <c r="X313" s="37" t="s">
        <v>46</v>
      </c>
      <c r="Y313" s="37" t="s">
        <v>64</v>
      </c>
      <c r="Z313" s="35"/>
    </row>
    <row r="314" ht="63" customHeight="true" spans="1:26">
      <c r="A314" s="60">
        <v>39</v>
      </c>
      <c r="B314" s="35" t="s">
        <v>986</v>
      </c>
      <c r="C314" s="40" t="s">
        <v>891</v>
      </c>
      <c r="D314" s="35" t="s">
        <v>987</v>
      </c>
      <c r="E314" s="37" t="s">
        <v>917</v>
      </c>
      <c r="F314" s="37">
        <v>810</v>
      </c>
      <c r="G314" s="37"/>
      <c r="H314" s="37">
        <v>810</v>
      </c>
      <c r="I314" s="37"/>
      <c r="J314" s="37"/>
      <c r="K314" s="37"/>
      <c r="L314" s="37">
        <v>810</v>
      </c>
      <c r="M314" s="37">
        <v>449</v>
      </c>
      <c r="N314" s="37"/>
      <c r="O314" s="37"/>
      <c r="P314" s="37"/>
      <c r="Q314" s="37"/>
      <c r="R314" s="37"/>
      <c r="S314" s="37"/>
      <c r="T314" s="37">
        <v>361</v>
      </c>
      <c r="U314" s="35" t="s">
        <v>893</v>
      </c>
      <c r="V314" s="37" t="s">
        <v>36</v>
      </c>
      <c r="W314" s="37" t="s">
        <v>37</v>
      </c>
      <c r="X314" s="37" t="s">
        <v>46</v>
      </c>
      <c r="Y314" s="37" t="s">
        <v>64</v>
      </c>
      <c r="Z314" s="35"/>
    </row>
    <row r="315" ht="60.75" customHeight="true" spans="1:26">
      <c r="A315" s="60">
        <v>40</v>
      </c>
      <c r="B315" s="35" t="s">
        <v>988</v>
      </c>
      <c r="C315" s="37" t="s">
        <v>891</v>
      </c>
      <c r="D315" s="35" t="s">
        <v>989</v>
      </c>
      <c r="E315" s="37">
        <v>2017</v>
      </c>
      <c r="F315" s="37">
        <v>53</v>
      </c>
      <c r="G315" s="37"/>
      <c r="H315" s="37">
        <v>53</v>
      </c>
      <c r="I315" s="37"/>
      <c r="J315" s="37"/>
      <c r="K315" s="37"/>
      <c r="L315" s="37"/>
      <c r="M315" s="37"/>
      <c r="N315" s="37"/>
      <c r="O315" s="37"/>
      <c r="P315" s="37"/>
      <c r="Q315" s="37"/>
      <c r="R315" s="37"/>
      <c r="S315" s="37"/>
      <c r="T315" s="37">
        <v>53</v>
      </c>
      <c r="U315" s="35" t="s">
        <v>893</v>
      </c>
      <c r="V315" s="37" t="s">
        <v>36</v>
      </c>
      <c r="W315" s="37" t="s">
        <v>37</v>
      </c>
      <c r="X315" s="37" t="s">
        <v>46</v>
      </c>
      <c r="Y315" s="37" t="s">
        <v>64</v>
      </c>
      <c r="Z315" s="99"/>
    </row>
    <row r="316" ht="60.75" customHeight="true" spans="1:26">
      <c r="A316" s="60">
        <v>41</v>
      </c>
      <c r="B316" s="35" t="s">
        <v>990</v>
      </c>
      <c r="C316" s="37" t="s">
        <v>891</v>
      </c>
      <c r="D316" s="35" t="s">
        <v>989</v>
      </c>
      <c r="E316" s="37">
        <v>2017</v>
      </c>
      <c r="F316" s="37">
        <v>62</v>
      </c>
      <c r="G316" s="37"/>
      <c r="H316" s="37">
        <v>62</v>
      </c>
      <c r="I316" s="37"/>
      <c r="J316" s="37"/>
      <c r="K316" s="37"/>
      <c r="L316" s="37"/>
      <c r="M316" s="37"/>
      <c r="N316" s="37"/>
      <c r="O316" s="37"/>
      <c r="P316" s="37"/>
      <c r="Q316" s="37"/>
      <c r="R316" s="37"/>
      <c r="S316" s="37"/>
      <c r="T316" s="37">
        <v>62</v>
      </c>
      <c r="U316" s="35" t="s">
        <v>893</v>
      </c>
      <c r="V316" s="37" t="s">
        <v>36</v>
      </c>
      <c r="W316" s="37" t="s">
        <v>37</v>
      </c>
      <c r="X316" s="37" t="s">
        <v>46</v>
      </c>
      <c r="Y316" s="37" t="s">
        <v>64</v>
      </c>
      <c r="Z316" s="99"/>
    </row>
    <row r="317" ht="60.75" customHeight="true" spans="1:26">
      <c r="A317" s="60">
        <v>42</v>
      </c>
      <c r="B317" s="35" t="s">
        <v>991</v>
      </c>
      <c r="C317" s="37" t="s">
        <v>891</v>
      </c>
      <c r="D317" s="35" t="s">
        <v>989</v>
      </c>
      <c r="E317" s="37">
        <v>2017</v>
      </c>
      <c r="F317" s="37">
        <v>65</v>
      </c>
      <c r="G317" s="37"/>
      <c r="H317" s="37">
        <v>65</v>
      </c>
      <c r="I317" s="37"/>
      <c r="J317" s="37"/>
      <c r="K317" s="37"/>
      <c r="L317" s="37"/>
      <c r="M317" s="37"/>
      <c r="N317" s="37"/>
      <c r="O317" s="37"/>
      <c r="P317" s="37"/>
      <c r="Q317" s="37"/>
      <c r="R317" s="37"/>
      <c r="S317" s="37"/>
      <c r="T317" s="37">
        <v>65</v>
      </c>
      <c r="U317" s="35" t="s">
        <v>893</v>
      </c>
      <c r="V317" s="37" t="s">
        <v>36</v>
      </c>
      <c r="W317" s="37" t="s">
        <v>37</v>
      </c>
      <c r="X317" s="37" t="s">
        <v>46</v>
      </c>
      <c r="Y317" s="37" t="s">
        <v>64</v>
      </c>
      <c r="Z317" s="99"/>
    </row>
  </sheetData>
  <autoFilter ref="A1:Z317">
    <extLst/>
  </autoFilter>
  <mergeCells count="39">
    <mergeCell ref="A1:Y1"/>
    <mergeCell ref="A2:Z2"/>
    <mergeCell ref="A3:E3"/>
    <mergeCell ref="U3:Y3"/>
    <mergeCell ref="N4:S4"/>
    <mergeCell ref="O5:S5"/>
    <mergeCell ref="A7:E7"/>
    <mergeCell ref="A8:E8"/>
    <mergeCell ref="A9:E9"/>
    <mergeCell ref="A10:E10"/>
    <mergeCell ref="A19:E19"/>
    <mergeCell ref="A91:E91"/>
    <mergeCell ref="A114:E114"/>
    <mergeCell ref="A122:E122"/>
    <mergeCell ref="A128:E128"/>
    <mergeCell ref="A140:E140"/>
    <mergeCell ref="A148:E148"/>
    <mergeCell ref="A154:E154"/>
    <mergeCell ref="A234:E234"/>
    <mergeCell ref="A275:E275"/>
    <mergeCell ref="A4:A6"/>
    <mergeCell ref="A12:A13"/>
    <mergeCell ref="B4:B6"/>
    <mergeCell ref="B12:B13"/>
    <mergeCell ref="C4:C6"/>
    <mergeCell ref="D4:D6"/>
    <mergeCell ref="E4:E6"/>
    <mergeCell ref="F4:F6"/>
    <mergeCell ref="L4:L6"/>
    <mergeCell ref="M4:M6"/>
    <mergeCell ref="N5:N6"/>
    <mergeCell ref="T4:T6"/>
    <mergeCell ref="U4:U6"/>
    <mergeCell ref="V4:V6"/>
    <mergeCell ref="W4:W6"/>
    <mergeCell ref="X4:X6"/>
    <mergeCell ref="Y4:Y6"/>
    <mergeCell ref="Z4:Z6"/>
    <mergeCell ref="G4:K5"/>
  </mergeCells>
  <pageMargins left="0.471527777777778" right="0.471527777777778" top="0.984027777777778" bottom="0.984027777777778" header="0.511805555555556" footer="0.511805555555556"/>
  <pageSetup paperSize="8" scale="7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Qin</dc:creator>
  <cp:lastModifiedBy>guest</cp:lastModifiedBy>
  <dcterms:created xsi:type="dcterms:W3CDTF">2017-11-14T01:46:00Z</dcterms:created>
  <cp:lastPrinted>2017-12-18T08:23:00Z</cp:lastPrinted>
  <dcterms:modified xsi:type="dcterms:W3CDTF">2023-07-31T11:05:47Z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